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KUMENTY - Obec Jánovce\Moje dokumenty\účtovné dokumenty\Rozpočet\rok 2020\"/>
    </mc:Choice>
  </mc:AlternateContent>
  <xr:revisionPtr revIDLastSave="0" documentId="8_{E7241E01-3B99-4C04-8238-2E1EDDD2A24E}" xr6:coauthVersionLast="45" xr6:coauthVersionMax="45" xr10:uidLastSave="{00000000-0000-0000-0000-000000000000}"/>
  <bookViews>
    <workbookView xWindow="-120" yWindow="-120" windowWidth="19440" windowHeight="15000" activeTab="1" xr2:uid="{47CB22DC-F471-45F9-8206-50F46C2747B4}"/>
  </bookViews>
  <sheets>
    <sheet name="Hárok1" sheetId="1" r:id="rId1"/>
    <sheet name="Hárok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72" i="2" l="1"/>
  <c r="C172" i="2"/>
  <c r="D49" i="1"/>
  <c r="D47" i="1"/>
  <c r="D35" i="1"/>
  <c r="D14" i="1"/>
  <c r="D160" i="2"/>
  <c r="D107" i="2" l="1"/>
  <c r="C107" i="2"/>
  <c r="D158" i="2"/>
  <c r="C158" i="2"/>
  <c r="D128" i="2"/>
  <c r="C128" i="2"/>
  <c r="D118" i="2"/>
  <c r="C118" i="2"/>
  <c r="D89" i="2"/>
  <c r="C89" i="2"/>
  <c r="D81" i="2"/>
  <c r="C81" i="2"/>
  <c r="D72" i="2"/>
  <c r="C72" i="2"/>
  <c r="C47" i="1" l="1"/>
  <c r="C35" i="1"/>
  <c r="C14" i="1"/>
  <c r="C49" i="1" s="1"/>
</calcChain>
</file>

<file path=xl/sharedStrings.xml><?xml version="1.0" encoding="utf-8"?>
<sst xmlns="http://schemas.openxmlformats.org/spreadsheetml/2006/main" count="216" uniqueCount="158">
  <si>
    <t>ZDROJ</t>
  </si>
  <si>
    <t>DRUH PRÍJMOV</t>
  </si>
  <si>
    <t>čerpanie 2019</t>
  </si>
  <si>
    <t>DAŇOVÉ PRÍJMY</t>
  </si>
  <si>
    <t>Výnos dane z príjmov pouk. územnej sam.</t>
  </si>
  <si>
    <t>Daň z nehnuteľností</t>
  </si>
  <si>
    <t>Daň z pozemkov</t>
  </si>
  <si>
    <t>Daň zo stavieb</t>
  </si>
  <si>
    <t>Dane za špecifické služby</t>
  </si>
  <si>
    <t>Za psa</t>
  </si>
  <si>
    <t>Za užívanie verejného priestranstva</t>
  </si>
  <si>
    <t>Za komunálne odpady a drobné stavebné odpady</t>
  </si>
  <si>
    <t>Daňové príjmy spolu</t>
  </si>
  <si>
    <t>NEDAŇOVÉ PRÍJMY</t>
  </si>
  <si>
    <t>Príjmy z vlastníctva</t>
  </si>
  <si>
    <t>Z prenajatých pozemkov</t>
  </si>
  <si>
    <t>Z prenájmu TJ</t>
  </si>
  <si>
    <t>Z prenájmu KD</t>
  </si>
  <si>
    <t>Administratívne poplatky</t>
  </si>
  <si>
    <t>Overovanie</t>
  </si>
  <si>
    <t>Rybárske lístky</t>
  </si>
  <si>
    <t>Poplatky a platby z nepriemyselného a náhodného predaja a služieb</t>
  </si>
  <si>
    <t>Miestny rozhlas</t>
  </si>
  <si>
    <r>
      <t>Rôzne popl.</t>
    </r>
    <r>
      <rPr>
        <sz val="7"/>
        <color rgb="FF000000"/>
        <rFont val="Arial CE1"/>
        <charset val="238"/>
      </rPr>
      <t>v zmysle VZN – známky pre psov, potvrdeniarôzne popl.v zmysle VZN – známky pre psov, potvrdenia</t>
    </r>
  </si>
  <si>
    <t>Fotokopírovanie</t>
  </si>
  <si>
    <t>Stavebné poplatky</t>
  </si>
  <si>
    <t>Odpadové nádoby</t>
  </si>
  <si>
    <t>Cintorínske poplatky a prenájom domu smútku</t>
  </si>
  <si>
    <t>MŠ príspevky od rodičov</t>
  </si>
  <si>
    <t>Ostatné príjmy</t>
  </si>
  <si>
    <t>Z dobropisov</t>
  </si>
  <si>
    <t>Nedaňové príjmy spolu</t>
  </si>
  <si>
    <t>GRANTY A TRANSFÉRY</t>
  </si>
  <si>
    <t>Transféry v rámci verejnej správy</t>
  </si>
  <si>
    <t>Zo štát. rozpočtu na materskú školu</t>
  </si>
  <si>
    <t>Zo štát. rozpočtu na stavebný úrad</t>
  </si>
  <si>
    <t>Zo štát. rozpočtu na úseku živ. prostredia</t>
  </si>
  <si>
    <t>Zo štát. rozpočtu na úseku hlás.pob.obč.</t>
  </si>
  <si>
    <t>Zo štát. rozpočtu na cestnú dopravu</t>
  </si>
  <si>
    <t>Zo štát. rozpočtu na voľby</t>
  </si>
  <si>
    <t>Zo štát. rozpočtu na úseku registra adries</t>
  </si>
  <si>
    <t>Zo štát. rozpočtu na stravovanie detí MŠ</t>
  </si>
  <si>
    <t>Granty a transféry spolu</t>
  </si>
  <si>
    <t>Bežné príjmy spolu</t>
  </si>
  <si>
    <t>DRUH VÝDAVKOV</t>
  </si>
  <si>
    <t>Obecný úrad</t>
  </si>
  <si>
    <t>Tarifný plat,osob.plat,základ.plat, funkč.plat...vrátane ich náhrad</t>
  </si>
  <si>
    <t>Ocú tarifné platy</t>
  </si>
  <si>
    <t>Poistné a príspevok do poisťovní</t>
  </si>
  <si>
    <t>Poistné do VŠZP</t>
  </si>
  <si>
    <t>Poistné do ostatných zdrav.poisťovní (Dôvera,Union)</t>
  </si>
  <si>
    <t>SP na nemocenské</t>
  </si>
  <si>
    <t>SP na starobné zabezpečenie</t>
  </si>
  <si>
    <t>SP na úrazové poistenie</t>
  </si>
  <si>
    <t>SP na invalidné poistenie</t>
  </si>
  <si>
    <t>SP na poistenie v nezamestnanosti</t>
  </si>
  <si>
    <t>SP na poistenie do rezervného fondu solidarity</t>
  </si>
  <si>
    <t>Cestovné náhrady</t>
  </si>
  <si>
    <t>Cestovné výdavky</t>
  </si>
  <si>
    <t>Energie,voda a komunikácie</t>
  </si>
  <si>
    <t>Elektrická energia</t>
  </si>
  <si>
    <t>Plyn</t>
  </si>
  <si>
    <t>Vodné a stočné</t>
  </si>
  <si>
    <t>Telefón,rozhlas, internet</t>
  </si>
  <si>
    <t>Poštovné</t>
  </si>
  <si>
    <t>Materiál</t>
  </si>
  <si>
    <t>Výpočtová technika</t>
  </si>
  <si>
    <t>Všeobecný materiál</t>
  </si>
  <si>
    <t>Kancelárske potreby</t>
  </si>
  <si>
    <t>Náplne do tlačiarní</t>
  </si>
  <si>
    <t>Papier</t>
  </si>
  <si>
    <t>Nálepky na smetné nádoby</t>
  </si>
  <si>
    <t>Čistiace a dezinfekčné prostriedky</t>
  </si>
  <si>
    <t>Stolová voda</t>
  </si>
  <si>
    <t>Smetné nádoby/kompostéry</t>
  </si>
  <si>
    <t>Materiál na autobusové zastávky</t>
  </si>
  <si>
    <t>Zimné ošetrenie komunikácií</t>
  </si>
  <si>
    <t>Dopravné značky</t>
  </si>
  <si>
    <t>Knihy, noviny, publikácie</t>
  </si>
  <si>
    <t>Softvér a licencie</t>
  </si>
  <si>
    <t>Reprezentačné - Posedenie s dôchodcami</t>
  </si>
  <si>
    <t>Reprezentačné - MDD</t>
  </si>
  <si>
    <t>Reprezentačné - Mikuláš</t>
  </si>
  <si>
    <t>Reprezentačné - Deň otcov</t>
  </si>
  <si>
    <t>Reprezentačné - rôzne</t>
  </si>
  <si>
    <t>Vecné dary novomanželom</t>
  </si>
  <si>
    <t>Vecné dary pre privítanie najmenších obyvateľov</t>
  </si>
  <si>
    <t>Príspevky do tombol</t>
  </si>
  <si>
    <t>Rutinná a štandardná údržba</t>
  </si>
  <si>
    <t>Údržba výpočtovej techniky</t>
  </si>
  <si>
    <t>Údržba budov,priestorov a objektov</t>
  </si>
  <si>
    <t>Údržba techniky</t>
  </si>
  <si>
    <t>Služby</t>
  </si>
  <si>
    <t>Školenia, kurzy,semináre</t>
  </si>
  <si>
    <t>Všeobecné služby/ kominárske</t>
  </si>
  <si>
    <t>Všeobecné služby/spracovanie účtovníctva</t>
  </si>
  <si>
    <t>Všeobecné služby/audítorské</t>
  </si>
  <si>
    <t>Všeobecné služby/agenda CO</t>
  </si>
  <si>
    <t>Všeobecné služby/agenda ochrany osobných údajov</t>
  </si>
  <si>
    <t>Všeobecné služby/spoločný stavebný úrad</t>
  </si>
  <si>
    <t>Všeobecné služby/ ostatné</t>
  </si>
  <si>
    <t>Opatrovateľská služba</t>
  </si>
  <si>
    <t>Odvoz a uloženie TKO</t>
  </si>
  <si>
    <t>Poplatky banke</t>
  </si>
  <si>
    <t>Poplatky web stránky</t>
  </si>
  <si>
    <t>Poplatok za vydanie LV</t>
  </si>
  <si>
    <t>Stravovanie zamestnancov</t>
  </si>
  <si>
    <t>Poistenie budov a majetku</t>
  </si>
  <si>
    <t>Odmeny na základe DVP</t>
  </si>
  <si>
    <t>Transfery jednotlivcom a neziskovým právnickým osobám</t>
  </si>
  <si>
    <t>Členské príspevky</t>
  </si>
  <si>
    <t>OCÚ celkové výdavky</t>
  </si>
  <si>
    <t>Verejná zeleň</t>
  </si>
  <si>
    <t>Stromy,kríky</t>
  </si>
  <si>
    <t>Dopravné</t>
  </si>
  <si>
    <t>Benzín/pre kosenie</t>
  </si>
  <si>
    <t>Prevádzkových strojov,prístrojov,zariadení,techniky a náradia</t>
  </si>
  <si>
    <t>VZ celkové výdavky</t>
  </si>
  <si>
    <t>Verejné osvetlenie</t>
  </si>
  <si>
    <t>Údržba a oprava VO</t>
  </si>
  <si>
    <t>VO celkové výdavky</t>
  </si>
  <si>
    <t>Telovýchovná jednota</t>
  </si>
  <si>
    <t>dopravné</t>
  </si>
  <si>
    <t>Údržba budov, objektov a ich častí TJ</t>
  </si>
  <si>
    <t>Dohody – upratovačka TJ</t>
  </si>
  <si>
    <t>Poistné do Sociálnej poisťovne (dohoda)</t>
  </si>
  <si>
    <t>na starobné zabezpečenie</t>
  </si>
  <si>
    <t>na úrazové poistenie</t>
  </si>
  <si>
    <t>na poistenie do rezervného fondu solidarity</t>
  </si>
  <si>
    <t>TJ celkové výdavky</t>
  </si>
  <si>
    <t>Kultúrny dom</t>
  </si>
  <si>
    <t>Údržba budov, objektov a ich častí KD</t>
  </si>
  <si>
    <t>KD celkové výdavky</t>
  </si>
  <si>
    <t>Cintoríny</t>
  </si>
  <si>
    <t>Údržba budov, objektov a ich častí</t>
  </si>
  <si>
    <t>Cintoríny celkové výdavky</t>
  </si>
  <si>
    <t>Materská škola</t>
  </si>
  <si>
    <t xml:space="preserve"> Tarifné platy MŠ</t>
  </si>
  <si>
    <t>Osobné hodnotenia a odmeny učiteliek hradené z dotácie TTSK</t>
  </si>
  <si>
    <t>Všeobecný materiál MŠ</t>
  </si>
  <si>
    <t>Materiál hradený z príspevkov od rodičov</t>
  </si>
  <si>
    <t>Výdajňa stravy/ všeobecný materiál</t>
  </si>
  <si>
    <t>Všeobecné služby hradené z príspevkov od rodičov</t>
  </si>
  <si>
    <t>Príspevok na stravovanie detí MŠ</t>
  </si>
  <si>
    <t>MŠ celkové výdavky</t>
  </si>
  <si>
    <t>Bežné výdavky spolu</t>
  </si>
  <si>
    <t>DRUH Výdavkov</t>
  </si>
  <si>
    <t>príprava- rekonštrukcia ciest</t>
  </si>
  <si>
    <t>príprava projektov</t>
  </si>
  <si>
    <t>Tranfery bežné / nadáciám + organizáciám v obci</t>
  </si>
  <si>
    <t>z prenájmu rozhlasového vedenia</t>
  </si>
  <si>
    <t>rekonštrukcia káblového vedenia</t>
  </si>
  <si>
    <t>Bežné výdavky</t>
  </si>
  <si>
    <t>rok 2020, 2021, 2022</t>
  </si>
  <si>
    <t>Kapitálové  výdavky</t>
  </si>
  <si>
    <t>rok 2020</t>
  </si>
  <si>
    <t>Bežné príjmy</t>
  </si>
  <si>
    <t>kapitálové výdavky spolu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</si>
</sst>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B]General"/>
    <numFmt numFmtId="165" formatCode="[$-41B]0"/>
  </numFmts>
  <fonts count="21">
    <font>
      <sz val="11"/>
      <color theme="1"/>
      <name val="Calibri"/>
      <family val="2"/>
      <charset val="238"/>
      <scheme val="minor"/>
    </font>
    <font>
      <sz val="10"/>
      <color rgb="FF000000"/>
      <name val="Arial CE1"/>
      <charset val="238"/>
    </font>
    <font>
      <i/>
      <sz val="10"/>
      <color rgb="FF000000"/>
      <name val="Arial Rounded MT Bold"/>
      <family val="2"/>
    </font>
    <font>
      <b/>
      <i/>
      <sz val="14"/>
      <color rgb="FF000000"/>
      <name val="Arial Unicode MS"/>
      <charset val="238"/>
    </font>
    <font>
      <b/>
      <i/>
      <sz val="10"/>
      <color rgb="FF000000"/>
      <name val="Arial"/>
      <family val="2"/>
      <charset val="238"/>
    </font>
    <font>
      <b/>
      <i/>
      <sz val="14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7"/>
      <color rgb="FF000000"/>
      <name val="Arial CE1"/>
      <charset val="238"/>
    </font>
    <font>
      <b/>
      <i/>
      <sz val="14"/>
      <color rgb="FF000000"/>
      <name val="Arial Unicode MS"/>
      <family val="2"/>
      <charset val="238"/>
    </font>
    <font>
      <b/>
      <i/>
      <sz val="11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i/>
      <sz val="14"/>
      <color rgb="FF000000"/>
      <name val="Arial Rounded MT Bold"/>
      <family val="2"/>
    </font>
    <font>
      <b/>
      <sz val="12"/>
      <color rgb="FF000000"/>
      <name val="Arial CE"/>
      <charset val="238"/>
    </font>
    <font>
      <sz val="11"/>
      <color rgb="FF000000"/>
      <name val="Arial"/>
      <family val="2"/>
      <charset val="238"/>
    </font>
    <font>
      <b/>
      <i/>
      <sz val="16"/>
      <color theme="1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D7E4BD"/>
        <bgColor rgb="FFD7E4BD"/>
      </patternFill>
    </fill>
    <fill>
      <patternFill patternType="solid">
        <fgColor rgb="FFFCD5B5"/>
        <bgColor rgb="FFFCD5B5"/>
      </patternFill>
    </fill>
    <fill>
      <patternFill patternType="solid">
        <fgColor rgb="FFB9CDE5"/>
        <bgColor rgb="FFB9CDE5"/>
      </patternFill>
    </fill>
    <fill>
      <patternFill patternType="solid">
        <fgColor rgb="FFFD4949"/>
        <bgColor rgb="FFFD4949"/>
      </patternFill>
    </fill>
    <fill>
      <patternFill patternType="solid">
        <fgColor rgb="FF92D050"/>
        <bgColor rgb="FF92D050"/>
      </patternFill>
    </fill>
    <fill>
      <patternFill patternType="solid">
        <fgColor rgb="FFB6DDE8"/>
        <bgColor rgb="FFB6DDE8"/>
      </patternFill>
    </fill>
    <fill>
      <patternFill patternType="solid">
        <fgColor rgb="FFC5BE97"/>
        <bgColor rgb="FFC5BE97"/>
      </patternFill>
    </fill>
    <fill>
      <patternFill patternType="solid">
        <fgColor rgb="FFD99795"/>
        <bgColor rgb="FFD99795"/>
      </patternFill>
    </fill>
    <fill>
      <patternFill patternType="solid">
        <fgColor rgb="FFF79646"/>
        <bgColor rgb="FFF79646"/>
      </patternFill>
    </fill>
    <fill>
      <patternFill patternType="solid">
        <fgColor rgb="FFFFC000"/>
        <bgColor rgb="FFFFC0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/>
  </cellStyleXfs>
  <cellXfs count="87">
    <xf numFmtId="0" fontId="0" fillId="0" borderId="0" xfId="0"/>
    <xf numFmtId="164" fontId="2" fillId="0" borderId="0" xfId="1" applyFont="1" applyAlignment="1">
      <alignment horizontal="center"/>
    </xf>
    <xf numFmtId="164" fontId="3" fillId="0" borderId="0" xfId="1" applyFont="1" applyAlignment="1">
      <alignment horizontal="center"/>
    </xf>
    <xf numFmtId="164" fontId="7" fillId="2" borderId="8" xfId="1" applyFont="1" applyFill="1" applyBorder="1" applyAlignment="1">
      <alignment horizontal="right"/>
    </xf>
    <xf numFmtId="164" fontId="8" fillId="0" borderId="8" xfId="1" applyFont="1" applyBorder="1"/>
    <xf numFmtId="165" fontId="8" fillId="0" borderId="8" xfId="1" applyNumberFormat="1" applyFont="1" applyBorder="1"/>
    <xf numFmtId="164" fontId="4" fillId="0" borderId="7" xfId="1" applyFont="1" applyBorder="1"/>
    <xf numFmtId="165" fontId="8" fillId="0" borderId="9" xfId="1" applyNumberFormat="1" applyFont="1" applyBorder="1"/>
    <xf numFmtId="164" fontId="4" fillId="0" borderId="8" xfId="1" applyFont="1" applyBorder="1"/>
    <xf numFmtId="164" fontId="4" fillId="0" borderId="8" xfId="1" applyFont="1" applyBorder="1" applyAlignment="1">
      <alignment horizontal="center"/>
    </xf>
    <xf numFmtId="164" fontId="7" fillId="0" borderId="8" xfId="1" applyFont="1" applyBorder="1" applyAlignment="1">
      <alignment horizontal="left"/>
    </xf>
    <xf numFmtId="165" fontId="7" fillId="0" borderId="8" xfId="1" applyNumberFormat="1" applyFont="1" applyBorder="1" applyAlignment="1">
      <alignment horizontal="right"/>
    </xf>
    <xf numFmtId="164" fontId="7" fillId="3" borderId="8" xfId="1" applyFont="1" applyFill="1" applyBorder="1"/>
    <xf numFmtId="164" fontId="8" fillId="0" borderId="8" xfId="1" applyFont="1" applyBorder="1" applyAlignment="1">
      <alignment horizontal="right"/>
    </xf>
    <xf numFmtId="164" fontId="4" fillId="0" borderId="0" xfId="1" applyFont="1" applyAlignment="1">
      <alignment horizontal="right"/>
    </xf>
    <xf numFmtId="164" fontId="8" fillId="0" borderId="1" xfId="1" applyFont="1" applyBorder="1" applyAlignment="1">
      <alignment horizontal="right"/>
    </xf>
    <xf numFmtId="164" fontId="8" fillId="0" borderId="1" xfId="1" applyFont="1" applyBorder="1"/>
    <xf numFmtId="165" fontId="8" fillId="0" borderId="2" xfId="1" applyNumberFormat="1" applyFont="1" applyBorder="1"/>
    <xf numFmtId="165" fontId="8" fillId="0" borderId="1" xfId="1" applyNumberFormat="1" applyFont="1" applyBorder="1"/>
    <xf numFmtId="164" fontId="4" fillId="0" borderId="8" xfId="1" applyFont="1" applyBorder="1" applyAlignment="1">
      <alignment horizontal="right"/>
    </xf>
    <xf numFmtId="164" fontId="7" fillId="0" borderId="8" xfId="1" applyFont="1" applyBorder="1"/>
    <xf numFmtId="165" fontId="7" fillId="0" borderId="8" xfId="1" applyNumberFormat="1" applyFont="1" applyBorder="1"/>
    <xf numFmtId="164" fontId="7" fillId="4" borderId="8" xfId="1" applyFont="1" applyFill="1" applyBorder="1"/>
    <xf numFmtId="164" fontId="8" fillId="0" borderId="7" xfId="1" applyFont="1" applyBorder="1"/>
    <xf numFmtId="165" fontId="8" fillId="0" borderId="5" xfId="1" applyNumberFormat="1" applyFont="1" applyBorder="1"/>
    <xf numFmtId="165" fontId="8" fillId="0" borderId="7" xfId="1" applyNumberFormat="1" applyFont="1" applyBorder="1"/>
    <xf numFmtId="0" fontId="0" fillId="0" borderId="1" xfId="0" applyBorder="1"/>
    <xf numFmtId="164" fontId="6" fillId="0" borderId="8" xfId="1" applyFont="1" applyBorder="1"/>
    <xf numFmtId="165" fontId="6" fillId="0" borderId="8" xfId="1" applyNumberFormat="1" applyFont="1" applyBorder="1"/>
    <xf numFmtId="164" fontId="1" fillId="0" borderId="0" xfId="1"/>
    <xf numFmtId="164" fontId="10" fillId="0" borderId="0" xfId="1" applyFont="1" applyAlignment="1">
      <alignment horizontal="center"/>
    </xf>
    <xf numFmtId="164" fontId="11" fillId="0" borderId="8" xfId="1" applyFont="1" applyBorder="1"/>
    <xf numFmtId="164" fontId="8" fillId="0" borderId="0" xfId="1" applyFont="1"/>
    <xf numFmtId="164" fontId="12" fillId="0" borderId="8" xfId="1" applyFont="1" applyBorder="1"/>
    <xf numFmtId="164" fontId="13" fillId="0" borderId="0" xfId="1" applyFont="1" applyAlignment="1">
      <alignment horizontal="center"/>
    </xf>
    <xf numFmtId="164" fontId="13" fillId="0" borderId="0" xfId="1" applyFont="1" applyAlignment="1">
      <alignment horizontal="right"/>
    </xf>
    <xf numFmtId="164" fontId="14" fillId="0" borderId="8" xfId="1" applyFont="1" applyBorder="1" applyAlignment="1">
      <alignment horizontal="center" vertical="center"/>
    </xf>
    <xf numFmtId="0" fontId="0" fillId="0" borderId="10" xfId="0" applyBorder="1"/>
    <xf numFmtId="0" fontId="15" fillId="0" borderId="10" xfId="0" applyFont="1" applyBorder="1"/>
    <xf numFmtId="0" fontId="16" fillId="0" borderId="0" xfId="0" applyFont="1"/>
    <xf numFmtId="164" fontId="8" fillId="0" borderId="8" xfId="1" applyFont="1" applyFill="1" applyBorder="1"/>
    <xf numFmtId="164" fontId="8" fillId="0" borderId="1" xfId="1" applyFont="1" applyFill="1" applyBorder="1"/>
    <xf numFmtId="0" fontId="0" fillId="0" borderId="10" xfId="0" applyFill="1" applyBorder="1"/>
    <xf numFmtId="0" fontId="0" fillId="0" borderId="0" xfId="0"/>
    <xf numFmtId="164" fontId="17" fillId="0" borderId="8" xfId="1" applyFont="1" applyBorder="1" applyAlignment="1">
      <alignment horizontal="center" vertical="center"/>
    </xf>
    <xf numFmtId="164" fontId="17" fillId="0" borderId="1" xfId="1" applyFont="1" applyBorder="1" applyAlignment="1">
      <alignment horizontal="center" vertical="center"/>
    </xf>
    <xf numFmtId="0" fontId="0" fillId="0" borderId="0" xfId="0" applyFill="1"/>
    <xf numFmtId="0" fontId="19" fillId="0" borderId="0" xfId="0" applyFont="1" applyFill="1"/>
    <xf numFmtId="164" fontId="8" fillId="0" borderId="11" xfId="1" applyFont="1" applyFill="1" applyBorder="1"/>
    <xf numFmtId="0" fontId="20" fillId="0" borderId="0" xfId="0" applyFont="1" applyFill="1"/>
    <xf numFmtId="164" fontId="18" fillId="0" borderId="0" xfId="0" applyNumberFormat="1" applyFont="1" applyFill="1"/>
    <xf numFmtId="0" fontId="18" fillId="0" borderId="0" xfId="0" applyFont="1" applyFill="1"/>
    <xf numFmtId="164" fontId="4" fillId="0" borderId="8" xfId="1" applyFont="1" applyBorder="1"/>
    <xf numFmtId="164" fontId="4" fillId="0" borderId="1" xfId="1" applyFont="1" applyBorder="1" applyAlignment="1">
      <alignment horizontal="center"/>
    </xf>
    <xf numFmtId="164" fontId="4" fillId="0" borderId="4" xfId="1" applyFont="1" applyBorder="1" applyAlignment="1">
      <alignment horizontal="center"/>
    </xf>
    <xf numFmtId="164" fontId="4" fillId="0" borderId="7" xfId="1" applyFont="1" applyBorder="1" applyAlignment="1">
      <alignment horizontal="center"/>
    </xf>
    <xf numFmtId="164" fontId="5" fillId="0" borderId="1" xfId="1" applyFont="1" applyBorder="1" applyAlignment="1">
      <alignment horizontal="center"/>
    </xf>
    <xf numFmtId="164" fontId="5" fillId="0" borderId="4" xfId="1" applyFont="1" applyBorder="1" applyAlignment="1">
      <alignment horizontal="center"/>
    </xf>
    <xf numFmtId="164" fontId="5" fillId="0" borderId="7" xfId="1" applyFont="1" applyBorder="1" applyAlignment="1">
      <alignment horizontal="center"/>
    </xf>
    <xf numFmtId="164" fontId="4" fillId="0" borderId="2" xfId="1" applyFont="1" applyBorder="1" applyAlignment="1">
      <alignment horizontal="center"/>
    </xf>
    <xf numFmtId="164" fontId="4" fillId="0" borderId="3" xfId="1" applyFont="1" applyBorder="1" applyAlignment="1">
      <alignment horizontal="center"/>
    </xf>
    <xf numFmtId="164" fontId="4" fillId="0" borderId="5" xfId="1" applyFont="1" applyBorder="1" applyAlignment="1">
      <alignment horizontal="center"/>
    </xf>
    <xf numFmtId="164" fontId="4" fillId="0" borderId="6" xfId="1" applyFont="1" applyBorder="1" applyAlignment="1">
      <alignment horizontal="center"/>
    </xf>
    <xf numFmtId="164" fontId="7" fillId="2" borderId="8" xfId="1" applyFont="1" applyFill="1" applyBorder="1" applyAlignment="1">
      <alignment horizontal="center"/>
    </xf>
    <xf numFmtId="164" fontId="4" fillId="0" borderId="7" xfId="1" applyFont="1" applyBorder="1"/>
    <xf numFmtId="0" fontId="0" fillId="0" borderId="8" xfId="0" applyBorder="1"/>
    <xf numFmtId="164" fontId="7" fillId="4" borderId="8" xfId="1" applyFont="1" applyFill="1" applyBorder="1" applyAlignment="1">
      <alignment horizontal="center"/>
    </xf>
    <xf numFmtId="164" fontId="7" fillId="3" borderId="8" xfId="1" applyFont="1" applyFill="1" applyBorder="1" applyAlignment="1">
      <alignment horizontal="center"/>
    </xf>
    <xf numFmtId="164" fontId="4" fillId="0" borderId="0" xfId="1" applyFont="1"/>
    <xf numFmtId="164" fontId="4" fillId="0" borderId="8" xfId="1" applyFont="1" applyBorder="1" applyAlignment="1">
      <alignment horizontal="left"/>
    </xf>
    <xf numFmtId="164" fontId="5" fillId="0" borderId="8" xfId="1" applyFont="1" applyBorder="1" applyAlignment="1">
      <alignment horizontal="center"/>
    </xf>
    <xf numFmtId="164" fontId="7" fillId="0" borderId="8" xfId="1" applyFont="1" applyBorder="1" applyAlignment="1">
      <alignment horizontal="center"/>
    </xf>
    <xf numFmtId="164" fontId="6" fillId="5" borderId="8" xfId="1" applyFont="1" applyFill="1" applyBorder="1" applyAlignment="1">
      <alignment horizontal="center"/>
    </xf>
    <xf numFmtId="164" fontId="7" fillId="0" borderId="8" xfId="1" applyFont="1" applyBorder="1" applyAlignment="1">
      <alignment horizontal="left"/>
    </xf>
    <xf numFmtId="164" fontId="6" fillId="6" borderId="8" xfId="1" applyFont="1" applyFill="1" applyBorder="1" applyAlignment="1">
      <alignment horizontal="center"/>
    </xf>
    <xf numFmtId="164" fontId="6" fillId="7" borderId="8" xfId="1" applyFont="1" applyFill="1" applyBorder="1" applyAlignment="1">
      <alignment horizontal="center"/>
    </xf>
    <xf numFmtId="164" fontId="6" fillId="8" borderId="8" xfId="1" applyFont="1" applyFill="1" applyBorder="1" applyAlignment="1">
      <alignment horizontal="center"/>
    </xf>
    <xf numFmtId="164" fontId="6" fillId="9" borderId="8" xfId="1" applyFont="1" applyFill="1" applyBorder="1" applyAlignment="1">
      <alignment horizontal="center"/>
    </xf>
    <xf numFmtId="164" fontId="6" fillId="10" borderId="8" xfId="1" applyFont="1" applyFill="1" applyBorder="1" applyAlignment="1">
      <alignment horizontal="center"/>
    </xf>
    <xf numFmtId="0" fontId="0" fillId="0" borderId="0" xfId="0"/>
    <xf numFmtId="164" fontId="6" fillId="11" borderId="8" xfId="1" applyFont="1" applyFill="1" applyBorder="1" applyAlignment="1">
      <alignment horizontal="center"/>
    </xf>
    <xf numFmtId="164" fontId="8" fillId="0" borderId="10" xfId="1" applyFont="1" applyBorder="1" applyAlignment="1">
      <alignment horizontal="right"/>
    </xf>
    <xf numFmtId="164" fontId="8" fillId="0" borderId="10" xfId="1" applyFont="1" applyBorder="1"/>
    <xf numFmtId="165" fontId="8" fillId="0" borderId="10" xfId="1" applyNumberFormat="1" applyFont="1" applyBorder="1"/>
    <xf numFmtId="0" fontId="0" fillId="0" borderId="0" xfId="0" applyBorder="1"/>
    <xf numFmtId="0" fontId="0" fillId="0" borderId="12" xfId="0" applyFill="1" applyBorder="1"/>
    <xf numFmtId="0" fontId="18" fillId="0" borderId="10" xfId="0" applyFont="1" applyBorder="1"/>
  </cellXfs>
  <cellStyles count="2">
    <cellStyle name="Excel Built-in Normal" xfId="1" xr:uid="{2F9B80D8-A54D-4B26-ACB6-735177BC6B4B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957E7-62E4-4408-A46E-571FE2B066AB}">
  <dimension ref="A1:E50"/>
  <sheetViews>
    <sheetView topLeftCell="A22" workbookViewId="0">
      <selection activeCell="H8" sqref="H8"/>
    </sheetView>
  </sheetViews>
  <sheetFormatPr defaultRowHeight="15"/>
  <cols>
    <col min="1" max="1" width="8.42578125" bestFit="1" customWidth="1"/>
    <col min="2" max="2" width="41" customWidth="1"/>
    <col min="3" max="3" width="15.140625" bestFit="1" customWidth="1"/>
    <col min="4" max="4" width="23.85546875" bestFit="1" customWidth="1"/>
    <col min="5" max="5" width="9.140625" style="46"/>
  </cols>
  <sheetData>
    <row r="1" spans="1:5" ht="20.25">
      <c r="A1" s="1"/>
      <c r="B1" s="2" t="s">
        <v>156</v>
      </c>
      <c r="C1" s="1"/>
      <c r="D1" s="1"/>
    </row>
    <row r="2" spans="1:5">
      <c r="A2" s="53" t="s">
        <v>0</v>
      </c>
      <c r="B2" s="56" t="s">
        <v>1</v>
      </c>
      <c r="C2" s="59"/>
      <c r="D2" s="60"/>
    </row>
    <row r="3" spans="1:5">
      <c r="A3" s="54"/>
      <c r="B3" s="57"/>
      <c r="C3" s="61"/>
      <c r="D3" s="62"/>
    </row>
    <row r="4" spans="1:5">
      <c r="A4" s="55"/>
      <c r="B4" s="58"/>
      <c r="C4" s="44" t="s">
        <v>2</v>
      </c>
      <c r="D4" s="44" t="s">
        <v>153</v>
      </c>
    </row>
    <row r="5" spans="1:5">
      <c r="A5" s="3">
        <v>100</v>
      </c>
      <c r="B5" s="63" t="s">
        <v>3</v>
      </c>
      <c r="C5" s="63"/>
      <c r="D5" s="63"/>
    </row>
    <row r="6" spans="1:5">
      <c r="A6" s="4">
        <v>111003</v>
      </c>
      <c r="B6" s="4" t="s">
        <v>4</v>
      </c>
      <c r="C6" s="5">
        <v>197228</v>
      </c>
      <c r="D6" s="5">
        <v>196490</v>
      </c>
    </row>
    <row r="7" spans="1:5">
      <c r="A7" s="6">
        <v>121</v>
      </c>
      <c r="B7" s="64" t="s">
        <v>5</v>
      </c>
      <c r="C7" s="64"/>
      <c r="D7" s="64"/>
    </row>
    <row r="8" spans="1:5">
      <c r="A8" s="4">
        <v>121001</v>
      </c>
      <c r="B8" s="4" t="s">
        <v>6</v>
      </c>
      <c r="C8" s="7">
        <v>13384</v>
      </c>
      <c r="D8" s="5">
        <v>16700</v>
      </c>
    </row>
    <row r="9" spans="1:5">
      <c r="A9" s="4">
        <v>121002</v>
      </c>
      <c r="B9" s="4" t="s">
        <v>7</v>
      </c>
      <c r="C9" s="7">
        <v>3565</v>
      </c>
      <c r="D9" s="5">
        <v>7800</v>
      </c>
    </row>
    <row r="10" spans="1:5">
      <c r="A10" s="8">
        <v>133</v>
      </c>
      <c r="B10" s="52" t="s">
        <v>8</v>
      </c>
      <c r="C10" s="52"/>
      <c r="D10" s="52"/>
    </row>
    <row r="11" spans="1:5">
      <c r="A11" s="4">
        <v>133001</v>
      </c>
      <c r="B11" s="4" t="s">
        <v>9</v>
      </c>
      <c r="C11" s="7">
        <v>406</v>
      </c>
      <c r="D11" s="5">
        <v>700</v>
      </c>
    </row>
    <row r="12" spans="1:5">
      <c r="A12" s="4">
        <v>133012</v>
      </c>
      <c r="B12" s="4" t="s">
        <v>10</v>
      </c>
      <c r="C12" s="7">
        <v>146</v>
      </c>
      <c r="D12" s="5">
        <v>200</v>
      </c>
    </row>
    <row r="13" spans="1:5">
      <c r="A13" s="4">
        <v>133013</v>
      </c>
      <c r="B13" s="4" t="s">
        <v>11</v>
      </c>
      <c r="C13" s="7">
        <v>9409</v>
      </c>
      <c r="D13" s="5">
        <v>19000</v>
      </c>
    </row>
    <row r="14" spans="1:5">
      <c r="A14" s="9"/>
      <c r="B14" s="10" t="s">
        <v>12</v>
      </c>
      <c r="C14" s="11">
        <f>SUM(C6,C8,C9,C11,C12,C13)</f>
        <v>224138</v>
      </c>
      <c r="D14" s="11">
        <f>SUM(D6,D8:D9,D11:D13)</f>
        <v>240890</v>
      </c>
      <c r="E14" s="51"/>
    </row>
    <row r="15" spans="1:5">
      <c r="A15" s="65"/>
      <c r="B15" s="65"/>
      <c r="C15" s="65"/>
      <c r="D15" s="65"/>
    </row>
    <row r="16" spans="1:5">
      <c r="A16" s="12">
        <v>200</v>
      </c>
      <c r="B16" s="67" t="s">
        <v>13</v>
      </c>
      <c r="C16" s="67"/>
      <c r="D16" s="67"/>
    </row>
    <row r="17" spans="1:5">
      <c r="A17" s="8">
        <v>212</v>
      </c>
      <c r="B17" s="52" t="s">
        <v>14</v>
      </c>
      <c r="C17" s="52"/>
      <c r="D17" s="52"/>
    </row>
    <row r="18" spans="1:5">
      <c r="A18" s="4">
        <v>212003</v>
      </c>
      <c r="B18" s="4" t="s">
        <v>15</v>
      </c>
      <c r="C18" s="7">
        <v>1693</v>
      </c>
      <c r="D18" s="5">
        <v>1700</v>
      </c>
    </row>
    <row r="19" spans="1:5">
      <c r="A19" s="13">
        <v>212003</v>
      </c>
      <c r="B19" s="4" t="s">
        <v>16</v>
      </c>
      <c r="C19" s="7">
        <v>0</v>
      </c>
      <c r="D19" s="5">
        <v>50</v>
      </c>
    </row>
    <row r="20" spans="1:5">
      <c r="A20" s="15">
        <v>212003</v>
      </c>
      <c r="B20" s="16" t="s">
        <v>17</v>
      </c>
      <c r="C20" s="17">
        <v>4070</v>
      </c>
      <c r="D20" s="18">
        <v>4000</v>
      </c>
    </row>
    <row r="21" spans="1:5" s="43" customFormat="1">
      <c r="A21" s="81">
        <v>212003</v>
      </c>
      <c r="B21" s="82" t="s">
        <v>150</v>
      </c>
      <c r="C21" s="83">
        <v>0</v>
      </c>
      <c r="D21" s="83">
        <v>3000</v>
      </c>
      <c r="E21" s="46"/>
    </row>
    <row r="22" spans="1:5">
      <c r="A22" s="14">
        <v>221</v>
      </c>
      <c r="B22" s="68" t="s">
        <v>18</v>
      </c>
      <c r="C22" s="68"/>
      <c r="D22" s="68"/>
    </row>
    <row r="23" spans="1:5">
      <c r="A23" s="13">
        <v>221004</v>
      </c>
      <c r="B23" s="4" t="s">
        <v>19</v>
      </c>
      <c r="C23" s="7">
        <v>877</v>
      </c>
      <c r="D23" s="5">
        <v>1000</v>
      </c>
    </row>
    <row r="24" spans="1:5">
      <c r="A24" s="13">
        <v>221004</v>
      </c>
      <c r="B24" s="4" t="s">
        <v>20</v>
      </c>
      <c r="C24" s="7">
        <v>69</v>
      </c>
      <c r="D24" s="5">
        <v>100</v>
      </c>
    </row>
    <row r="25" spans="1:5">
      <c r="A25" s="8">
        <v>223</v>
      </c>
      <c r="B25" s="52" t="s">
        <v>21</v>
      </c>
      <c r="C25" s="52"/>
      <c r="D25" s="52"/>
    </row>
    <row r="26" spans="1:5">
      <c r="A26" s="13">
        <v>223001</v>
      </c>
      <c r="B26" s="4" t="s">
        <v>22</v>
      </c>
      <c r="C26" s="7">
        <v>142</v>
      </c>
      <c r="D26" s="5">
        <v>200</v>
      </c>
    </row>
    <row r="27" spans="1:5">
      <c r="A27" s="13">
        <v>223001</v>
      </c>
      <c r="B27" s="4" t="s">
        <v>23</v>
      </c>
      <c r="C27" s="7">
        <v>250</v>
      </c>
      <c r="D27" s="5">
        <v>300</v>
      </c>
    </row>
    <row r="28" spans="1:5">
      <c r="A28" s="13">
        <v>223001</v>
      </c>
      <c r="B28" s="4" t="s">
        <v>24</v>
      </c>
      <c r="C28" s="7">
        <v>2.2000000000000002</v>
      </c>
      <c r="D28" s="5">
        <v>20</v>
      </c>
    </row>
    <row r="29" spans="1:5">
      <c r="A29" s="13">
        <v>223001</v>
      </c>
      <c r="B29" s="4" t="s">
        <v>25</v>
      </c>
      <c r="C29" s="7">
        <v>688</v>
      </c>
      <c r="D29" s="5">
        <v>800</v>
      </c>
    </row>
    <row r="30" spans="1:5">
      <c r="A30" s="13">
        <v>223001</v>
      </c>
      <c r="B30" s="4" t="s">
        <v>26</v>
      </c>
      <c r="C30" s="7">
        <v>0</v>
      </c>
      <c r="D30" s="5">
        <v>3312</v>
      </c>
    </row>
    <row r="31" spans="1:5">
      <c r="A31" s="13">
        <v>223001</v>
      </c>
      <c r="B31" s="4" t="s">
        <v>27</v>
      </c>
      <c r="C31" s="7">
        <v>1634</v>
      </c>
      <c r="D31" s="5">
        <v>300</v>
      </c>
    </row>
    <row r="32" spans="1:5">
      <c r="A32" s="15">
        <v>223002</v>
      </c>
      <c r="B32" s="16" t="s">
        <v>28</v>
      </c>
      <c r="C32" s="17">
        <v>2485</v>
      </c>
      <c r="D32" s="18">
        <v>3680</v>
      </c>
    </row>
    <row r="33" spans="1:5">
      <c r="A33" s="19">
        <v>292</v>
      </c>
      <c r="B33" s="52" t="s">
        <v>29</v>
      </c>
      <c r="C33" s="52"/>
      <c r="D33" s="52"/>
    </row>
    <row r="34" spans="1:5">
      <c r="A34" s="13">
        <v>292012</v>
      </c>
      <c r="B34" s="4" t="s">
        <v>30</v>
      </c>
      <c r="C34" s="4">
        <v>3909</v>
      </c>
      <c r="D34" s="4">
        <v>1400</v>
      </c>
    </row>
    <row r="35" spans="1:5">
      <c r="A35" s="20"/>
      <c r="B35" s="20" t="s">
        <v>31</v>
      </c>
      <c r="C35" s="21">
        <f>SUM(C18:C20,C23:C24,C26:C32,C34)</f>
        <v>15819.2</v>
      </c>
      <c r="D35" s="21">
        <f>SUM(D18:D21,D23:D24,D26:D32,D34)</f>
        <v>19862</v>
      </c>
      <c r="E35" s="51"/>
    </row>
    <row r="36" spans="1:5">
      <c r="A36" s="65"/>
      <c r="B36" s="65"/>
      <c r="C36" s="65"/>
      <c r="D36" s="65"/>
    </row>
    <row r="37" spans="1:5">
      <c r="A37" s="22">
        <v>300</v>
      </c>
      <c r="B37" s="66" t="s">
        <v>32</v>
      </c>
      <c r="C37" s="66"/>
      <c r="D37" s="66"/>
    </row>
    <row r="38" spans="1:5">
      <c r="A38" s="8">
        <v>312</v>
      </c>
      <c r="B38" s="52" t="s">
        <v>33</v>
      </c>
      <c r="C38" s="52"/>
      <c r="D38" s="52"/>
    </row>
    <row r="39" spans="1:5">
      <c r="A39" s="23">
        <v>312001</v>
      </c>
      <c r="B39" s="23" t="s">
        <v>34</v>
      </c>
      <c r="C39" s="24">
        <v>2203</v>
      </c>
      <c r="D39" s="25">
        <v>1800</v>
      </c>
    </row>
    <row r="40" spans="1:5">
      <c r="A40" s="4">
        <v>312001</v>
      </c>
      <c r="B40" s="4" t="s">
        <v>35</v>
      </c>
      <c r="C40" s="7">
        <v>634.72</v>
      </c>
      <c r="D40" s="5">
        <v>635</v>
      </c>
    </row>
    <row r="41" spans="1:5">
      <c r="A41" s="4">
        <v>312001</v>
      </c>
      <c r="B41" s="4" t="s">
        <v>36</v>
      </c>
      <c r="C41" s="7">
        <v>45.43</v>
      </c>
      <c r="D41" s="5">
        <v>45</v>
      </c>
    </row>
    <row r="42" spans="1:5">
      <c r="A42" s="4">
        <v>312001</v>
      </c>
      <c r="B42" s="4" t="s">
        <v>37</v>
      </c>
      <c r="C42" s="7">
        <v>160</v>
      </c>
      <c r="D42" s="5">
        <v>160</v>
      </c>
    </row>
    <row r="43" spans="1:5">
      <c r="A43" s="4">
        <v>312001</v>
      </c>
      <c r="B43" s="4" t="s">
        <v>38</v>
      </c>
      <c r="C43" s="7">
        <v>21.08</v>
      </c>
      <c r="D43" s="5">
        <v>21</v>
      </c>
    </row>
    <row r="44" spans="1:5">
      <c r="A44" s="4">
        <v>312001</v>
      </c>
      <c r="B44" s="4" t="s">
        <v>39</v>
      </c>
      <c r="C44" s="7">
        <v>1576.21</v>
      </c>
      <c r="D44" s="5">
        <v>500</v>
      </c>
    </row>
    <row r="45" spans="1:5">
      <c r="A45" s="16">
        <v>312001</v>
      </c>
      <c r="B45" s="16" t="s">
        <v>40</v>
      </c>
      <c r="C45" s="17">
        <v>21.2</v>
      </c>
      <c r="D45" s="18">
        <v>21</v>
      </c>
    </row>
    <row r="46" spans="1:5">
      <c r="A46" s="16">
        <v>312001</v>
      </c>
      <c r="B46" s="16" t="s">
        <v>41</v>
      </c>
      <c r="C46" s="17">
        <v>2714</v>
      </c>
      <c r="D46" s="18">
        <v>1815</v>
      </c>
    </row>
    <row r="47" spans="1:5">
      <c r="A47" s="16"/>
      <c r="B47" s="20" t="s">
        <v>42</v>
      </c>
      <c r="C47" s="21">
        <f>SUM(C39:C46)</f>
        <v>7375.64</v>
      </c>
      <c r="D47" s="21">
        <f>SUM(D39:D46)</f>
        <v>4997</v>
      </c>
      <c r="E47" s="51"/>
    </row>
    <row r="48" spans="1:5">
      <c r="A48" s="20"/>
      <c r="B48" s="26"/>
      <c r="C48" s="26"/>
      <c r="D48" s="26"/>
    </row>
    <row r="49" spans="1:5" ht="15.75">
      <c r="A49" s="26"/>
      <c r="B49" s="27" t="s">
        <v>43</v>
      </c>
      <c r="C49" s="28">
        <f>C14+C35+C47</f>
        <v>247332.84000000003</v>
      </c>
      <c r="D49" s="28">
        <f>D14+D35+D47</f>
        <v>265749</v>
      </c>
      <c r="E49" s="51"/>
    </row>
    <row r="50" spans="1:5" ht="15.75">
      <c r="A50" s="27"/>
      <c r="B50" s="29"/>
      <c r="C50" s="29"/>
      <c r="D50" s="29"/>
    </row>
  </sheetData>
  <mergeCells count="15">
    <mergeCell ref="A36:D36"/>
    <mergeCell ref="B37:D37"/>
    <mergeCell ref="B38:D38"/>
    <mergeCell ref="A15:D15"/>
    <mergeCell ref="B16:D16"/>
    <mergeCell ref="B17:D17"/>
    <mergeCell ref="B22:D22"/>
    <mergeCell ref="B25:D25"/>
    <mergeCell ref="B33:D33"/>
    <mergeCell ref="B10:D10"/>
    <mergeCell ref="A2:A4"/>
    <mergeCell ref="B2:B4"/>
    <mergeCell ref="C2:D3"/>
    <mergeCell ref="B5:D5"/>
    <mergeCell ref="B7:D7"/>
  </mergeCells>
  <pageMargins left="0.23622047244094491" right="0.23622047244094491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91548-35AA-45F3-8AB0-5B297B15810D}">
  <dimension ref="A1:F172"/>
  <sheetViews>
    <sheetView tabSelected="1" topLeftCell="A151" workbookViewId="0">
      <selection activeCell="E172" sqref="E172"/>
    </sheetView>
  </sheetViews>
  <sheetFormatPr defaultRowHeight="15"/>
  <cols>
    <col min="1" max="1" width="9" bestFit="1" customWidth="1"/>
    <col min="2" max="2" width="35.140625" customWidth="1"/>
    <col min="3" max="3" width="16.5703125" bestFit="1" customWidth="1"/>
    <col min="4" max="4" width="23.85546875" bestFit="1" customWidth="1"/>
    <col min="5" max="5" width="9.140625" style="46"/>
  </cols>
  <sheetData>
    <row r="1" spans="1:6" ht="20.25">
      <c r="A1" s="29"/>
      <c r="B1" s="30" t="s">
        <v>152</v>
      </c>
      <c r="C1" s="29"/>
      <c r="D1" s="29"/>
    </row>
    <row r="2" spans="1:6">
      <c r="A2" s="52" t="s">
        <v>0</v>
      </c>
      <c r="B2" s="70" t="s">
        <v>44</v>
      </c>
      <c r="C2" s="71"/>
      <c r="D2" s="71"/>
    </row>
    <row r="3" spans="1:6">
      <c r="A3" s="52"/>
      <c r="B3" s="70"/>
      <c r="C3" s="71"/>
      <c r="D3" s="71"/>
    </row>
    <row r="4" spans="1:6">
      <c r="A4" s="52"/>
      <c r="B4" s="70"/>
      <c r="C4" s="45" t="s">
        <v>2</v>
      </c>
      <c r="D4" s="45" t="s">
        <v>153</v>
      </c>
    </row>
    <row r="5" spans="1:6" ht="15.75">
      <c r="A5" s="72" t="s">
        <v>45</v>
      </c>
      <c r="B5" s="72"/>
      <c r="C5" s="72"/>
      <c r="D5" s="72"/>
    </row>
    <row r="6" spans="1:6">
      <c r="A6" s="6">
        <v>611</v>
      </c>
      <c r="B6" s="69" t="s">
        <v>46</v>
      </c>
      <c r="C6" s="69"/>
      <c r="D6" s="69"/>
    </row>
    <row r="7" spans="1:6">
      <c r="A7" s="4">
        <v>611000</v>
      </c>
      <c r="B7" s="4" t="s">
        <v>47</v>
      </c>
      <c r="C7" s="4">
        <v>49722</v>
      </c>
      <c r="D7" s="40">
        <v>53000</v>
      </c>
      <c r="E7" s="48"/>
      <c r="F7" s="84"/>
    </row>
    <row r="8" spans="1:6">
      <c r="A8" s="8">
        <v>620</v>
      </c>
      <c r="B8" s="73" t="s">
        <v>48</v>
      </c>
      <c r="C8" s="73"/>
      <c r="D8" s="73"/>
      <c r="F8" s="84"/>
    </row>
    <row r="9" spans="1:6">
      <c r="A9" s="4">
        <v>621</v>
      </c>
      <c r="B9" s="4" t="s">
        <v>49</v>
      </c>
      <c r="C9" s="4">
        <v>5014</v>
      </c>
      <c r="D9" s="40">
        <v>5600</v>
      </c>
      <c r="E9" s="48"/>
      <c r="F9" s="84"/>
    </row>
    <row r="10" spans="1:6">
      <c r="A10" s="4">
        <v>623</v>
      </c>
      <c r="B10" s="4" t="s">
        <v>50</v>
      </c>
      <c r="C10" s="4">
        <v>2</v>
      </c>
      <c r="D10" s="40">
        <v>50</v>
      </c>
      <c r="E10" s="48"/>
      <c r="F10" s="84"/>
    </row>
    <row r="11" spans="1:6">
      <c r="A11" s="4">
        <v>625001</v>
      </c>
      <c r="B11" s="4" t="s">
        <v>51</v>
      </c>
      <c r="C11" s="4">
        <v>595</v>
      </c>
      <c r="D11" s="40">
        <v>900</v>
      </c>
      <c r="E11" s="48"/>
      <c r="F11" s="84"/>
    </row>
    <row r="12" spans="1:6">
      <c r="A12" s="4">
        <v>625002</v>
      </c>
      <c r="B12" s="4" t="s">
        <v>52</v>
      </c>
      <c r="C12" s="4">
        <v>5986</v>
      </c>
      <c r="D12" s="40">
        <v>6400</v>
      </c>
      <c r="E12" s="48"/>
    </row>
    <row r="13" spans="1:6">
      <c r="A13" s="4">
        <v>625003</v>
      </c>
      <c r="B13" s="4" t="s">
        <v>53</v>
      </c>
      <c r="C13" s="4">
        <v>401</v>
      </c>
      <c r="D13" s="40">
        <v>800</v>
      </c>
      <c r="E13" s="48"/>
    </row>
    <row r="14" spans="1:6">
      <c r="A14" s="4">
        <v>625004</v>
      </c>
      <c r="B14" s="4" t="s">
        <v>54</v>
      </c>
      <c r="C14" s="4">
        <v>1262</v>
      </c>
      <c r="D14" s="40">
        <v>1600</v>
      </c>
      <c r="E14" s="49"/>
    </row>
    <row r="15" spans="1:6">
      <c r="A15" s="4">
        <v>625005</v>
      </c>
      <c r="B15" s="4" t="s">
        <v>55</v>
      </c>
      <c r="C15" s="4">
        <v>419</v>
      </c>
      <c r="D15" s="40">
        <v>800</v>
      </c>
      <c r="E15" s="48"/>
    </row>
    <row r="16" spans="1:6">
      <c r="A16" s="4">
        <v>625007</v>
      </c>
      <c r="B16" s="4" t="s">
        <v>56</v>
      </c>
      <c r="C16" s="4">
        <v>2030</v>
      </c>
      <c r="D16" s="40">
        <v>2600</v>
      </c>
      <c r="E16" s="48"/>
    </row>
    <row r="17" spans="1:5">
      <c r="A17" s="8">
        <v>631</v>
      </c>
      <c r="B17" s="69" t="s">
        <v>57</v>
      </c>
      <c r="C17" s="69"/>
      <c r="D17" s="69"/>
    </row>
    <row r="18" spans="1:5">
      <c r="A18" s="4">
        <v>631001</v>
      </c>
      <c r="B18" s="4" t="s">
        <v>58</v>
      </c>
      <c r="C18" s="4">
        <v>588</v>
      </c>
      <c r="D18" s="4">
        <v>700</v>
      </c>
      <c r="E18" s="48"/>
    </row>
    <row r="19" spans="1:5">
      <c r="A19" s="8">
        <v>632</v>
      </c>
      <c r="B19" s="69" t="s">
        <v>59</v>
      </c>
      <c r="C19" s="69"/>
      <c r="D19" s="69"/>
      <c r="E19" s="48"/>
    </row>
    <row r="20" spans="1:5">
      <c r="A20" s="4">
        <v>632001</v>
      </c>
      <c r="B20" s="4" t="s">
        <v>60</v>
      </c>
      <c r="C20" s="4">
        <v>1928</v>
      </c>
      <c r="D20" s="40">
        <v>1400</v>
      </c>
      <c r="E20" s="48"/>
    </row>
    <row r="21" spans="1:5">
      <c r="A21" s="4">
        <v>632001</v>
      </c>
      <c r="B21" s="4" t="s">
        <v>61</v>
      </c>
      <c r="C21" s="4">
        <v>2835</v>
      </c>
      <c r="D21" s="40">
        <v>4200</v>
      </c>
      <c r="E21" s="48"/>
    </row>
    <row r="22" spans="1:5">
      <c r="A22" s="4">
        <v>632001</v>
      </c>
      <c r="B22" s="4" t="s">
        <v>62</v>
      </c>
      <c r="C22" s="4">
        <v>33.700000000000003</v>
      </c>
      <c r="D22" s="40">
        <v>100</v>
      </c>
      <c r="E22" s="48"/>
    </row>
    <row r="23" spans="1:5">
      <c r="A23" s="4">
        <v>632003</v>
      </c>
      <c r="B23" s="4" t="s">
        <v>63</v>
      </c>
      <c r="C23" s="4">
        <v>772</v>
      </c>
      <c r="D23" s="40">
        <v>800</v>
      </c>
      <c r="E23" s="48"/>
    </row>
    <row r="24" spans="1:5">
      <c r="A24" s="4">
        <v>632003</v>
      </c>
      <c r="B24" s="4" t="s">
        <v>64</v>
      </c>
      <c r="C24" s="4">
        <v>271</v>
      </c>
      <c r="D24" s="40">
        <v>300</v>
      </c>
      <c r="E24" s="48"/>
    </row>
    <row r="25" spans="1:5">
      <c r="A25" s="8">
        <v>633</v>
      </c>
      <c r="B25" s="69" t="s">
        <v>65</v>
      </c>
      <c r="C25" s="69"/>
      <c r="D25" s="69"/>
    </row>
    <row r="26" spans="1:5">
      <c r="A26" s="4">
        <v>633002</v>
      </c>
      <c r="B26" s="4" t="s">
        <v>66</v>
      </c>
      <c r="C26" s="4">
        <v>271</v>
      </c>
      <c r="D26" s="40">
        <v>100</v>
      </c>
      <c r="E26" s="48"/>
    </row>
    <row r="27" spans="1:5">
      <c r="A27" s="4">
        <v>633006</v>
      </c>
      <c r="B27" s="4" t="s">
        <v>67</v>
      </c>
      <c r="C27" s="4">
        <v>1421</v>
      </c>
      <c r="D27" s="40">
        <v>1000</v>
      </c>
      <c r="E27" s="48"/>
    </row>
    <row r="28" spans="1:5">
      <c r="A28" s="4">
        <v>633006</v>
      </c>
      <c r="B28" s="4" t="s">
        <v>68</v>
      </c>
      <c r="C28" s="4">
        <v>457</v>
      </c>
      <c r="D28" s="40">
        <v>400</v>
      </c>
      <c r="E28" s="48"/>
    </row>
    <row r="29" spans="1:5">
      <c r="A29" s="4">
        <v>633006</v>
      </c>
      <c r="B29" s="4" t="s">
        <v>69</v>
      </c>
      <c r="C29" s="4">
        <v>166</v>
      </c>
      <c r="D29" s="40">
        <v>150</v>
      </c>
      <c r="E29" s="48"/>
    </row>
    <row r="30" spans="1:5">
      <c r="A30" s="4">
        <v>633006</v>
      </c>
      <c r="B30" s="4" t="s">
        <v>70</v>
      </c>
      <c r="C30" s="4">
        <v>0</v>
      </c>
      <c r="D30" s="40">
        <v>50</v>
      </c>
      <c r="E30" s="48"/>
    </row>
    <row r="31" spans="1:5">
      <c r="A31" s="4">
        <v>633006</v>
      </c>
      <c r="B31" s="4" t="s">
        <v>71</v>
      </c>
      <c r="C31" s="4">
        <v>25</v>
      </c>
      <c r="D31" s="40">
        <v>120</v>
      </c>
      <c r="E31" s="48"/>
    </row>
    <row r="32" spans="1:5">
      <c r="A32" s="4">
        <v>633006</v>
      </c>
      <c r="B32" s="4" t="s">
        <v>72</v>
      </c>
      <c r="C32" s="4">
        <v>35</v>
      </c>
      <c r="D32" s="40">
        <v>100</v>
      </c>
      <c r="E32" s="48"/>
    </row>
    <row r="33" spans="1:5">
      <c r="A33" s="4">
        <v>633006</v>
      </c>
      <c r="B33" s="4" t="s">
        <v>73</v>
      </c>
      <c r="C33" s="4">
        <v>0</v>
      </c>
      <c r="D33" s="40">
        <v>50</v>
      </c>
      <c r="E33" s="48"/>
    </row>
    <row r="34" spans="1:5">
      <c r="A34" s="4">
        <v>633006</v>
      </c>
      <c r="B34" s="4" t="s">
        <v>74</v>
      </c>
      <c r="C34" s="4">
        <v>0</v>
      </c>
      <c r="D34" s="40">
        <v>3312</v>
      </c>
      <c r="E34" s="49"/>
    </row>
    <row r="35" spans="1:5">
      <c r="A35" s="4">
        <v>633006</v>
      </c>
      <c r="B35" s="4" t="s">
        <v>75</v>
      </c>
      <c r="C35" s="4">
        <v>0</v>
      </c>
      <c r="D35" s="40">
        <v>100</v>
      </c>
      <c r="E35" s="48"/>
    </row>
    <row r="36" spans="1:5">
      <c r="A36" s="4">
        <v>633006</v>
      </c>
      <c r="B36" s="4" t="s">
        <v>76</v>
      </c>
      <c r="C36" s="4">
        <v>10.5</v>
      </c>
      <c r="D36" s="40">
        <v>500</v>
      </c>
      <c r="E36" s="48"/>
    </row>
    <row r="37" spans="1:5">
      <c r="A37" s="4">
        <v>633007</v>
      </c>
      <c r="B37" s="4" t="s">
        <v>77</v>
      </c>
      <c r="C37" s="4">
        <v>338</v>
      </c>
      <c r="D37" s="40">
        <v>100</v>
      </c>
      <c r="E37" s="48"/>
    </row>
    <row r="38" spans="1:5">
      <c r="A38" s="4">
        <v>633009</v>
      </c>
      <c r="B38" s="4" t="s">
        <v>78</v>
      </c>
      <c r="C38" s="4">
        <v>1155</v>
      </c>
      <c r="D38" s="40">
        <v>100</v>
      </c>
      <c r="E38" s="48"/>
    </row>
    <row r="39" spans="1:5">
      <c r="A39" s="4">
        <v>633013</v>
      </c>
      <c r="B39" s="4" t="s">
        <v>79</v>
      </c>
      <c r="C39" s="4">
        <v>154</v>
      </c>
      <c r="D39" s="40">
        <v>1000</v>
      </c>
      <c r="E39" s="48"/>
    </row>
    <row r="40" spans="1:5">
      <c r="A40" s="4">
        <v>633016</v>
      </c>
      <c r="B40" s="4" t="s">
        <v>80</v>
      </c>
      <c r="C40" s="4">
        <v>149</v>
      </c>
      <c r="D40" s="40">
        <v>2000</v>
      </c>
      <c r="E40" s="48"/>
    </row>
    <row r="41" spans="1:5">
      <c r="A41" s="4">
        <v>633016</v>
      </c>
      <c r="B41" s="4" t="s">
        <v>81</v>
      </c>
      <c r="C41" s="4">
        <v>505</v>
      </c>
      <c r="D41" s="40">
        <v>200</v>
      </c>
      <c r="E41" s="48"/>
    </row>
    <row r="42" spans="1:5">
      <c r="A42" s="4">
        <v>633016</v>
      </c>
      <c r="B42" s="4" t="s">
        <v>82</v>
      </c>
      <c r="C42" s="4">
        <v>342</v>
      </c>
      <c r="D42" s="40">
        <v>350</v>
      </c>
      <c r="E42" s="48"/>
    </row>
    <row r="43" spans="1:5">
      <c r="A43" s="4">
        <v>633016</v>
      </c>
      <c r="B43" s="4" t="s">
        <v>83</v>
      </c>
      <c r="C43" s="4">
        <v>0</v>
      </c>
      <c r="D43" s="40">
        <v>50</v>
      </c>
      <c r="E43" s="48"/>
    </row>
    <row r="44" spans="1:5">
      <c r="A44" s="4">
        <v>633016</v>
      </c>
      <c r="B44" s="4" t="s">
        <v>84</v>
      </c>
      <c r="C44" s="4">
        <v>729</v>
      </c>
      <c r="D44" s="40">
        <v>500</v>
      </c>
      <c r="E44" s="48"/>
    </row>
    <row r="45" spans="1:5">
      <c r="A45" s="4">
        <v>633016</v>
      </c>
      <c r="B45" s="4" t="s">
        <v>85</v>
      </c>
      <c r="C45" s="4">
        <v>0</v>
      </c>
      <c r="D45" s="4">
        <v>50</v>
      </c>
      <c r="E45" s="48"/>
    </row>
    <row r="46" spans="1:5">
      <c r="A46" s="4">
        <v>633016</v>
      </c>
      <c r="B46" s="4" t="s">
        <v>86</v>
      </c>
      <c r="C46" s="4">
        <v>0</v>
      </c>
      <c r="D46" s="4">
        <v>50</v>
      </c>
      <c r="E46" s="49"/>
    </row>
    <row r="47" spans="1:5">
      <c r="A47" s="4">
        <v>633016</v>
      </c>
      <c r="B47" s="4" t="s">
        <v>87</v>
      </c>
      <c r="C47" s="4">
        <v>25</v>
      </c>
      <c r="D47" s="4">
        <v>50</v>
      </c>
      <c r="E47" s="48"/>
    </row>
    <row r="48" spans="1:5">
      <c r="A48" s="8">
        <v>635</v>
      </c>
      <c r="B48" s="69" t="s">
        <v>88</v>
      </c>
      <c r="C48" s="69"/>
      <c r="D48" s="69"/>
      <c r="E48" s="47"/>
    </row>
    <row r="49" spans="1:6">
      <c r="A49" s="4">
        <v>635002</v>
      </c>
      <c r="B49" s="4" t="s">
        <v>89</v>
      </c>
      <c r="C49" s="4">
        <v>0</v>
      </c>
      <c r="D49" s="40">
        <v>100</v>
      </c>
      <c r="E49" s="48"/>
    </row>
    <row r="50" spans="1:6">
      <c r="A50" s="4">
        <v>635006</v>
      </c>
      <c r="B50" s="4" t="s">
        <v>90</v>
      </c>
      <c r="C50" s="4">
        <v>0</v>
      </c>
      <c r="D50" s="40">
        <v>300</v>
      </c>
      <c r="E50" s="47"/>
    </row>
    <row r="51" spans="1:6">
      <c r="A51" s="4">
        <v>635006</v>
      </c>
      <c r="B51" s="4" t="s">
        <v>91</v>
      </c>
      <c r="C51" s="4">
        <v>0</v>
      </c>
      <c r="D51" s="40">
        <v>200</v>
      </c>
      <c r="E51" s="48"/>
    </row>
    <row r="52" spans="1:6">
      <c r="A52" s="8">
        <v>637</v>
      </c>
      <c r="B52" s="69" t="s">
        <v>92</v>
      </c>
      <c r="C52" s="69"/>
      <c r="D52" s="69"/>
    </row>
    <row r="53" spans="1:6">
      <c r="A53" s="4">
        <v>637001</v>
      </c>
      <c r="B53" s="4" t="s">
        <v>93</v>
      </c>
      <c r="C53" s="4">
        <v>200</v>
      </c>
      <c r="D53" s="40">
        <v>200</v>
      </c>
      <c r="E53" s="48"/>
      <c r="F53" s="84"/>
    </row>
    <row r="54" spans="1:6">
      <c r="A54" s="4">
        <v>637004</v>
      </c>
      <c r="B54" s="4" t="s">
        <v>94</v>
      </c>
      <c r="C54" s="4">
        <v>85.5</v>
      </c>
      <c r="D54" s="4">
        <v>100</v>
      </c>
      <c r="E54" s="48"/>
      <c r="F54" s="84"/>
    </row>
    <row r="55" spans="1:6">
      <c r="A55" s="4">
        <v>637004</v>
      </c>
      <c r="B55" s="4" t="s">
        <v>95</v>
      </c>
      <c r="C55" s="4">
        <v>1600</v>
      </c>
      <c r="D55" s="4">
        <v>2000</v>
      </c>
      <c r="E55" s="48"/>
      <c r="F55" s="84"/>
    </row>
    <row r="56" spans="1:6">
      <c r="A56" s="4">
        <v>637004</v>
      </c>
      <c r="B56" s="4" t="s">
        <v>96</v>
      </c>
      <c r="C56" s="4">
        <v>960</v>
      </c>
      <c r="D56" s="40">
        <v>1000</v>
      </c>
      <c r="E56" s="48"/>
      <c r="F56" s="84"/>
    </row>
    <row r="57" spans="1:6">
      <c r="A57" s="4">
        <v>637004</v>
      </c>
      <c r="B57" s="4" t="s">
        <v>97</v>
      </c>
      <c r="C57" s="4">
        <v>1588</v>
      </c>
      <c r="D57" s="40">
        <v>1600</v>
      </c>
      <c r="E57" s="48"/>
      <c r="F57" s="84"/>
    </row>
    <row r="58" spans="1:6">
      <c r="A58" s="4">
        <v>637004</v>
      </c>
      <c r="B58" s="4" t="s">
        <v>98</v>
      </c>
      <c r="C58" s="4">
        <v>646</v>
      </c>
      <c r="D58" s="4">
        <v>650</v>
      </c>
      <c r="E58" s="48"/>
      <c r="F58" s="84"/>
    </row>
    <row r="59" spans="1:6">
      <c r="A59" s="4">
        <v>637004</v>
      </c>
      <c r="B59" s="4" t="s">
        <v>99</v>
      </c>
      <c r="C59" s="4">
        <v>634</v>
      </c>
      <c r="D59" s="40">
        <v>634</v>
      </c>
      <c r="E59" s="48"/>
      <c r="F59" s="84"/>
    </row>
    <row r="60" spans="1:6">
      <c r="A60" s="4">
        <v>637004</v>
      </c>
      <c r="B60" s="4" t="s">
        <v>100</v>
      </c>
      <c r="C60" s="4">
        <v>1779</v>
      </c>
      <c r="D60" s="40">
        <v>1500</v>
      </c>
      <c r="E60" s="48"/>
      <c r="F60" s="84"/>
    </row>
    <row r="61" spans="1:6">
      <c r="A61" s="4">
        <v>637004</v>
      </c>
      <c r="B61" s="4" t="s">
        <v>101</v>
      </c>
      <c r="C61" s="4">
        <v>5835</v>
      </c>
      <c r="D61" s="40">
        <v>10000</v>
      </c>
      <c r="E61" s="48"/>
      <c r="F61" s="84"/>
    </row>
    <row r="62" spans="1:6">
      <c r="A62" s="4">
        <v>637004</v>
      </c>
      <c r="B62" s="4" t="s">
        <v>102</v>
      </c>
      <c r="C62" s="4">
        <v>12040</v>
      </c>
      <c r="D62" s="40">
        <v>19000</v>
      </c>
      <c r="E62" s="48"/>
      <c r="F62" s="84"/>
    </row>
    <row r="63" spans="1:6">
      <c r="A63" s="4">
        <v>637012</v>
      </c>
      <c r="B63" s="4" t="s">
        <v>103</v>
      </c>
      <c r="C63" s="4">
        <v>485.88</v>
      </c>
      <c r="D63" s="4">
        <v>500</v>
      </c>
      <c r="E63" s="48"/>
      <c r="F63" s="84"/>
    </row>
    <row r="64" spans="1:6">
      <c r="A64" s="4">
        <v>637004</v>
      </c>
      <c r="B64" s="4" t="s">
        <v>104</v>
      </c>
      <c r="C64" s="4">
        <v>336</v>
      </c>
      <c r="D64" s="4">
        <v>400</v>
      </c>
      <c r="E64" s="48"/>
      <c r="F64" s="84"/>
    </row>
    <row r="65" spans="1:6">
      <c r="A65" s="4">
        <v>637012</v>
      </c>
      <c r="B65" s="4" t="s">
        <v>105</v>
      </c>
      <c r="C65" s="4">
        <v>58</v>
      </c>
      <c r="D65" s="40">
        <v>60</v>
      </c>
      <c r="E65" s="48"/>
      <c r="F65" s="84"/>
    </row>
    <row r="66" spans="1:6">
      <c r="A66" s="4">
        <v>637014</v>
      </c>
      <c r="B66" s="4" t="s">
        <v>106</v>
      </c>
      <c r="C66" s="4">
        <v>6687</v>
      </c>
      <c r="D66" s="4">
        <v>3000</v>
      </c>
      <c r="E66" s="48"/>
      <c r="F66" s="84"/>
    </row>
    <row r="67" spans="1:6">
      <c r="A67" s="4">
        <v>637015</v>
      </c>
      <c r="B67" s="4" t="s">
        <v>107</v>
      </c>
      <c r="C67" s="4">
        <v>547</v>
      </c>
      <c r="D67" s="40">
        <v>550</v>
      </c>
      <c r="E67" s="48"/>
      <c r="F67" s="84"/>
    </row>
    <row r="68" spans="1:6">
      <c r="A68" s="4">
        <v>637027</v>
      </c>
      <c r="B68" s="4" t="s">
        <v>108</v>
      </c>
      <c r="C68" s="4">
        <v>56.42</v>
      </c>
      <c r="D68" s="40">
        <v>200</v>
      </c>
      <c r="E68" s="48"/>
      <c r="F68" s="84"/>
    </row>
    <row r="69" spans="1:6">
      <c r="A69" s="8">
        <v>642</v>
      </c>
      <c r="B69" s="69" t="s">
        <v>109</v>
      </c>
      <c r="C69" s="69"/>
      <c r="D69" s="69"/>
      <c r="F69" s="84"/>
    </row>
    <row r="70" spans="1:6">
      <c r="A70" s="4">
        <v>642001</v>
      </c>
      <c r="B70" s="4" t="s">
        <v>149</v>
      </c>
      <c r="C70" s="4">
        <v>100</v>
      </c>
      <c r="D70" s="40">
        <v>4000</v>
      </c>
      <c r="E70" s="48"/>
      <c r="F70" s="84"/>
    </row>
    <row r="71" spans="1:6">
      <c r="A71" s="16">
        <v>642006</v>
      </c>
      <c r="B71" s="16" t="s">
        <v>110</v>
      </c>
      <c r="C71" s="16">
        <v>131</v>
      </c>
      <c r="D71" s="16">
        <v>150</v>
      </c>
      <c r="E71" s="48"/>
      <c r="F71" s="84"/>
    </row>
    <row r="72" spans="1:6">
      <c r="A72" s="4"/>
      <c r="B72" s="31" t="s">
        <v>111</v>
      </c>
      <c r="C72" s="31">
        <f>SUM(C7,C9:C16,C18,C20:C24,C26:C39,C40:C47,C49:C51,C53:C66,C67:C68,C70:C71)</f>
        <v>111410</v>
      </c>
      <c r="D72" s="31">
        <f>SUM(D70:D71,D53:D68,D49:D51,D26:D47,D20:D24,D18,D9:D16,D7)</f>
        <v>135726</v>
      </c>
      <c r="F72" s="84"/>
    </row>
    <row r="73" spans="1:6" ht="15.75">
      <c r="A73" s="74" t="s">
        <v>112</v>
      </c>
      <c r="B73" s="74"/>
      <c r="C73" s="74"/>
      <c r="D73" s="74"/>
      <c r="F73" s="84"/>
    </row>
    <row r="74" spans="1:6">
      <c r="A74" s="6">
        <v>633</v>
      </c>
      <c r="B74" s="69" t="s">
        <v>65</v>
      </c>
      <c r="C74" s="69"/>
      <c r="D74" s="69"/>
      <c r="F74" s="84"/>
    </row>
    <row r="75" spans="1:6">
      <c r="A75" s="4">
        <v>633006</v>
      </c>
      <c r="B75" s="4" t="s">
        <v>67</v>
      </c>
      <c r="C75" s="4">
        <v>390</v>
      </c>
      <c r="D75" s="4">
        <v>200</v>
      </c>
      <c r="E75" s="48"/>
      <c r="F75" s="84"/>
    </row>
    <row r="76" spans="1:6">
      <c r="A76" s="4">
        <v>633006</v>
      </c>
      <c r="B76" s="4" t="s">
        <v>113</v>
      </c>
      <c r="C76" s="4">
        <v>0</v>
      </c>
      <c r="D76" s="40">
        <v>50</v>
      </c>
      <c r="E76" s="48"/>
      <c r="F76" s="84"/>
    </row>
    <row r="77" spans="1:6">
      <c r="A77" s="8">
        <v>634</v>
      </c>
      <c r="B77" s="69" t="s">
        <v>114</v>
      </c>
      <c r="C77" s="69"/>
      <c r="D77" s="69"/>
      <c r="F77" s="84"/>
    </row>
    <row r="78" spans="1:6">
      <c r="A78" s="4">
        <v>634001</v>
      </c>
      <c r="B78" s="4" t="s">
        <v>115</v>
      </c>
      <c r="C78" s="4">
        <v>230</v>
      </c>
      <c r="D78" s="40">
        <v>300</v>
      </c>
      <c r="E78" s="48"/>
      <c r="F78" s="84"/>
    </row>
    <row r="79" spans="1:6">
      <c r="A79" s="8">
        <v>635</v>
      </c>
      <c r="B79" s="69" t="s">
        <v>88</v>
      </c>
      <c r="C79" s="69"/>
      <c r="D79" s="69"/>
      <c r="F79" s="84"/>
    </row>
    <row r="80" spans="1:6">
      <c r="A80" s="16">
        <v>635004</v>
      </c>
      <c r="B80" s="16" t="s">
        <v>116</v>
      </c>
      <c r="C80" s="16">
        <v>47</v>
      </c>
      <c r="D80" s="41">
        <v>200</v>
      </c>
      <c r="E80" s="48"/>
      <c r="F80" s="84"/>
    </row>
    <row r="81" spans="1:6">
      <c r="A81" s="4"/>
      <c r="B81" s="31" t="s">
        <v>117</v>
      </c>
      <c r="C81" s="31">
        <f>SUM(C75:C76,C78,C80)</f>
        <v>667</v>
      </c>
      <c r="D81" s="31">
        <f>SUM(D80,D78,D75:D76)</f>
        <v>750</v>
      </c>
      <c r="F81" s="84"/>
    </row>
    <row r="82" spans="1:6" ht="15.75">
      <c r="A82" s="75" t="s">
        <v>118</v>
      </c>
      <c r="B82" s="75"/>
      <c r="C82" s="75"/>
      <c r="D82" s="75"/>
      <c r="F82" s="84"/>
    </row>
    <row r="83" spans="1:6">
      <c r="A83" s="6">
        <v>632</v>
      </c>
      <c r="B83" s="69" t="s">
        <v>59</v>
      </c>
      <c r="C83" s="69"/>
      <c r="D83" s="69"/>
      <c r="F83" s="84"/>
    </row>
    <row r="84" spans="1:6">
      <c r="A84" s="4">
        <v>632001</v>
      </c>
      <c r="B84" s="4" t="s">
        <v>60</v>
      </c>
      <c r="C84" s="4">
        <v>4399</v>
      </c>
      <c r="D84" s="40">
        <v>5700</v>
      </c>
      <c r="E84" s="48"/>
      <c r="F84" s="84"/>
    </row>
    <row r="85" spans="1:6">
      <c r="A85" s="8">
        <v>633</v>
      </c>
      <c r="B85" s="69" t="s">
        <v>65</v>
      </c>
      <c r="C85" s="69"/>
      <c r="D85" s="69"/>
      <c r="F85" s="84"/>
    </row>
    <row r="86" spans="1:6">
      <c r="A86" s="4">
        <v>633006</v>
      </c>
      <c r="B86" s="4" t="s">
        <v>67</v>
      </c>
      <c r="C86" s="4">
        <v>218</v>
      </c>
      <c r="D86" s="4">
        <v>300</v>
      </c>
      <c r="E86" s="48"/>
      <c r="F86" s="84"/>
    </row>
    <row r="87" spans="1:6">
      <c r="A87" s="8">
        <v>635</v>
      </c>
      <c r="B87" s="69" t="s">
        <v>88</v>
      </c>
      <c r="C87" s="69"/>
      <c r="D87" s="69"/>
      <c r="F87" s="84"/>
    </row>
    <row r="88" spans="1:6">
      <c r="A88" s="16">
        <v>635006</v>
      </c>
      <c r="B88" s="16" t="s">
        <v>119</v>
      </c>
      <c r="C88" s="16">
        <v>0</v>
      </c>
      <c r="D88" s="41">
        <v>200</v>
      </c>
      <c r="E88" s="48"/>
      <c r="F88" s="84"/>
    </row>
    <row r="89" spans="1:6">
      <c r="A89" s="4"/>
      <c r="B89" s="31" t="s">
        <v>120</v>
      </c>
      <c r="C89" s="31">
        <f>SUM(C84,C86,C88)</f>
        <v>4617</v>
      </c>
      <c r="D89" s="31">
        <f>SUM(D88,D86,D84)</f>
        <v>6200</v>
      </c>
      <c r="F89" s="84"/>
    </row>
    <row r="90" spans="1:6" ht="15.75">
      <c r="A90" s="76" t="s">
        <v>121</v>
      </c>
      <c r="B90" s="76"/>
      <c r="C90" s="76"/>
      <c r="D90" s="76"/>
      <c r="F90" s="84"/>
    </row>
    <row r="91" spans="1:6">
      <c r="A91" s="6">
        <v>632</v>
      </c>
      <c r="B91" s="69" t="s">
        <v>59</v>
      </c>
      <c r="C91" s="69"/>
      <c r="D91" s="69"/>
      <c r="F91" s="84"/>
    </row>
    <row r="92" spans="1:6">
      <c r="A92" s="4">
        <v>632001</v>
      </c>
      <c r="B92" s="4" t="s">
        <v>60</v>
      </c>
      <c r="C92" s="4">
        <v>1138.51</v>
      </c>
      <c r="D92" s="40">
        <v>1400</v>
      </c>
      <c r="E92" s="48"/>
      <c r="F92" s="84"/>
    </row>
    <row r="93" spans="1:6">
      <c r="A93" s="4">
        <v>632001</v>
      </c>
      <c r="B93" s="4" t="s">
        <v>61</v>
      </c>
      <c r="C93" s="4">
        <v>720</v>
      </c>
      <c r="D93" s="40">
        <v>600</v>
      </c>
      <c r="E93" s="48"/>
      <c r="F93" s="84"/>
    </row>
    <row r="94" spans="1:6">
      <c r="A94" s="4">
        <v>632001</v>
      </c>
      <c r="B94" s="4" t="s">
        <v>62</v>
      </c>
      <c r="C94" s="4">
        <v>16.510000000000002</v>
      </c>
      <c r="D94" s="40">
        <v>50</v>
      </c>
      <c r="E94" s="48"/>
      <c r="F94" s="84"/>
    </row>
    <row r="95" spans="1:6">
      <c r="A95" s="8">
        <v>633</v>
      </c>
      <c r="B95" s="69" t="s">
        <v>65</v>
      </c>
      <c r="C95" s="69"/>
      <c r="D95" s="69"/>
      <c r="F95" s="84"/>
    </row>
    <row r="96" spans="1:6">
      <c r="A96" s="4">
        <v>633006</v>
      </c>
      <c r="B96" s="4" t="s">
        <v>67</v>
      </c>
      <c r="C96" s="4">
        <v>430</v>
      </c>
      <c r="D96" s="4">
        <v>100</v>
      </c>
      <c r="E96" s="48"/>
      <c r="F96" s="84"/>
    </row>
    <row r="97" spans="1:6">
      <c r="A97" s="8">
        <v>634</v>
      </c>
      <c r="B97" s="69" t="s">
        <v>122</v>
      </c>
      <c r="C97" s="69"/>
      <c r="D97" s="69"/>
      <c r="F97" s="84"/>
    </row>
    <row r="98" spans="1:6">
      <c r="A98" s="4">
        <v>634001</v>
      </c>
      <c r="B98" s="4" t="s">
        <v>115</v>
      </c>
      <c r="C98" s="4">
        <v>353</v>
      </c>
      <c r="D98" s="40">
        <v>300</v>
      </c>
      <c r="E98" s="48"/>
      <c r="F98" s="84"/>
    </row>
    <row r="99" spans="1:6">
      <c r="A99" s="8">
        <v>635</v>
      </c>
      <c r="B99" s="69" t="s">
        <v>88</v>
      </c>
      <c r="C99" s="69"/>
      <c r="D99" s="69"/>
      <c r="F99" s="84"/>
    </row>
    <row r="100" spans="1:6">
      <c r="A100" s="4">
        <v>635006</v>
      </c>
      <c r="B100" s="4" t="s">
        <v>123</v>
      </c>
      <c r="C100" s="4">
        <v>0</v>
      </c>
      <c r="D100" s="4">
        <v>200</v>
      </c>
      <c r="E100" s="48"/>
      <c r="F100" s="84"/>
    </row>
    <row r="101" spans="1:6">
      <c r="A101" s="8">
        <v>637</v>
      </c>
      <c r="B101" s="69" t="s">
        <v>92</v>
      </c>
      <c r="C101" s="69"/>
      <c r="D101" s="69"/>
      <c r="F101" s="84"/>
    </row>
    <row r="102" spans="1:6">
      <c r="A102" s="4">
        <v>637027</v>
      </c>
      <c r="B102" s="4" t="s">
        <v>124</v>
      </c>
      <c r="C102" s="4">
        <v>1500</v>
      </c>
      <c r="D102" s="40">
        <v>2480</v>
      </c>
      <c r="E102" s="48"/>
      <c r="F102" s="84"/>
    </row>
    <row r="103" spans="1:6">
      <c r="A103" s="8">
        <v>625</v>
      </c>
      <c r="B103" s="69" t="s">
        <v>125</v>
      </c>
      <c r="C103" s="69"/>
      <c r="D103" s="69"/>
      <c r="F103" s="84"/>
    </row>
    <row r="104" spans="1:6">
      <c r="A104" s="4">
        <v>625002</v>
      </c>
      <c r="B104" s="4" t="s">
        <v>126</v>
      </c>
      <c r="C104" s="4">
        <v>345</v>
      </c>
      <c r="D104" s="4">
        <v>350</v>
      </c>
      <c r="E104" s="48"/>
      <c r="F104" s="84"/>
    </row>
    <row r="105" spans="1:6">
      <c r="A105" s="4">
        <v>625003</v>
      </c>
      <c r="B105" s="4" t="s">
        <v>127</v>
      </c>
      <c r="C105" s="4">
        <v>20</v>
      </c>
      <c r="D105" s="4">
        <v>20</v>
      </c>
      <c r="E105" s="48"/>
      <c r="F105" s="84"/>
    </row>
    <row r="106" spans="1:6">
      <c r="A106" s="4">
        <v>625007</v>
      </c>
      <c r="B106" s="4" t="s">
        <v>128</v>
      </c>
      <c r="C106" s="4">
        <v>117</v>
      </c>
      <c r="D106" s="4">
        <v>120</v>
      </c>
      <c r="E106" s="48"/>
      <c r="F106" s="84"/>
    </row>
    <row r="107" spans="1:6">
      <c r="A107" s="4"/>
      <c r="B107" s="31" t="s">
        <v>129</v>
      </c>
      <c r="C107" s="31">
        <f>SUM(C92:C94,C96,C98,C100,C102,C104:C106)</f>
        <v>4640.0200000000004</v>
      </c>
      <c r="D107" s="31">
        <f>SUM(D92:D94,D96,D98,D100,D102,D104:D106)</f>
        <v>5620</v>
      </c>
      <c r="F107" s="84"/>
    </row>
    <row r="108" spans="1:6" ht="15.75">
      <c r="A108" s="77" t="s">
        <v>130</v>
      </c>
      <c r="B108" s="77"/>
      <c r="C108" s="77"/>
      <c r="D108" s="77"/>
      <c r="F108" s="84"/>
    </row>
    <row r="109" spans="1:6">
      <c r="A109" s="6">
        <v>632</v>
      </c>
      <c r="B109" s="69" t="s">
        <v>59</v>
      </c>
      <c r="C109" s="69"/>
      <c r="D109" s="69"/>
      <c r="F109" s="84"/>
    </row>
    <row r="110" spans="1:6">
      <c r="A110" s="4">
        <v>632001</v>
      </c>
      <c r="B110" s="4" t="s">
        <v>60</v>
      </c>
      <c r="C110" s="4">
        <v>1150</v>
      </c>
      <c r="D110" s="40">
        <v>1200</v>
      </c>
      <c r="E110" s="48"/>
      <c r="F110" s="84"/>
    </row>
    <row r="111" spans="1:6">
      <c r="A111" s="4">
        <v>632001</v>
      </c>
      <c r="B111" s="4" t="s">
        <v>61</v>
      </c>
      <c r="C111" s="4">
        <v>1713</v>
      </c>
      <c r="D111" s="40">
        <v>1300</v>
      </c>
      <c r="E111" s="48"/>
      <c r="F111" s="84"/>
    </row>
    <row r="112" spans="1:6">
      <c r="A112" s="4">
        <v>632001</v>
      </c>
      <c r="B112" s="4" t="s">
        <v>62</v>
      </c>
      <c r="C112" s="4">
        <v>0</v>
      </c>
      <c r="D112" s="40">
        <v>100</v>
      </c>
      <c r="E112" s="48"/>
      <c r="F112" s="84"/>
    </row>
    <row r="113" spans="1:6">
      <c r="A113" s="8">
        <v>633</v>
      </c>
      <c r="B113" s="69" t="s">
        <v>65</v>
      </c>
      <c r="C113" s="69"/>
      <c r="D113" s="69"/>
      <c r="F113" s="84"/>
    </row>
    <row r="114" spans="1:6">
      <c r="A114" s="4">
        <v>633006</v>
      </c>
      <c r="B114" s="4" t="s">
        <v>67</v>
      </c>
      <c r="C114" s="4">
        <v>490</v>
      </c>
      <c r="D114" s="40">
        <v>100</v>
      </c>
      <c r="E114" s="48"/>
      <c r="F114" s="84"/>
    </row>
    <row r="115" spans="1:6">
      <c r="A115" s="4">
        <v>633006</v>
      </c>
      <c r="B115" s="4" t="s">
        <v>72</v>
      </c>
      <c r="C115" s="4">
        <v>48</v>
      </c>
      <c r="D115" s="4">
        <v>50</v>
      </c>
      <c r="E115" s="48"/>
      <c r="F115" s="84"/>
    </row>
    <row r="116" spans="1:6">
      <c r="A116" s="8">
        <v>635</v>
      </c>
      <c r="B116" s="69" t="s">
        <v>88</v>
      </c>
      <c r="C116" s="69"/>
      <c r="D116" s="69"/>
      <c r="F116" s="84"/>
    </row>
    <row r="117" spans="1:6">
      <c r="A117" s="16">
        <v>635006</v>
      </c>
      <c r="B117" s="16" t="s">
        <v>131</v>
      </c>
      <c r="C117" s="16">
        <v>36</v>
      </c>
      <c r="D117" s="16">
        <v>200</v>
      </c>
      <c r="E117" s="48"/>
      <c r="F117" s="84"/>
    </row>
    <row r="118" spans="1:6">
      <c r="A118" s="4"/>
      <c r="B118" s="31" t="s">
        <v>132</v>
      </c>
      <c r="C118" s="31">
        <f>SUM(C117,C110:C112,C114:C115,)</f>
        <v>3437</v>
      </c>
      <c r="D118" s="31">
        <f>SUM(D117,D114:D115,D110:D112)</f>
        <v>2950</v>
      </c>
      <c r="F118" s="84"/>
    </row>
    <row r="119" spans="1:6" ht="15.75">
      <c r="A119" s="78" t="s">
        <v>133</v>
      </c>
      <c r="B119" s="78"/>
      <c r="C119" s="78"/>
      <c r="D119" s="78"/>
      <c r="F119" s="84"/>
    </row>
    <row r="120" spans="1:6">
      <c r="A120" s="6">
        <v>632</v>
      </c>
      <c r="B120" s="69" t="s">
        <v>59</v>
      </c>
      <c r="C120" s="69"/>
      <c r="D120" s="69"/>
      <c r="F120" s="84"/>
    </row>
    <row r="121" spans="1:6">
      <c r="A121" s="4">
        <v>632001</v>
      </c>
      <c r="B121" s="4" t="s">
        <v>60</v>
      </c>
      <c r="C121" s="4">
        <v>535</v>
      </c>
      <c r="D121" s="40">
        <v>700</v>
      </c>
      <c r="E121" s="48"/>
      <c r="F121" s="84"/>
    </row>
    <row r="122" spans="1:6">
      <c r="A122" s="8">
        <v>633</v>
      </c>
      <c r="B122" s="69" t="s">
        <v>65</v>
      </c>
      <c r="C122" s="69"/>
      <c r="D122" s="69"/>
      <c r="F122" s="84"/>
    </row>
    <row r="123" spans="1:6">
      <c r="A123" s="4">
        <v>633006</v>
      </c>
      <c r="B123" s="4" t="s">
        <v>67</v>
      </c>
      <c r="C123" s="4">
        <v>85</v>
      </c>
      <c r="D123" s="40">
        <v>100</v>
      </c>
      <c r="E123" s="48"/>
      <c r="F123" s="84"/>
    </row>
    <row r="124" spans="1:6">
      <c r="A124" s="8">
        <v>634</v>
      </c>
      <c r="B124" s="69" t="s">
        <v>114</v>
      </c>
      <c r="C124" s="69"/>
      <c r="D124" s="69"/>
      <c r="F124" s="84"/>
    </row>
    <row r="125" spans="1:6">
      <c r="A125" s="4">
        <v>634001</v>
      </c>
      <c r="B125" s="4" t="s">
        <v>115</v>
      </c>
      <c r="C125" s="4">
        <v>132</v>
      </c>
      <c r="D125" s="40">
        <v>150</v>
      </c>
      <c r="E125" s="48"/>
      <c r="F125" s="84"/>
    </row>
    <row r="126" spans="1:6">
      <c r="A126" s="8">
        <v>635</v>
      </c>
      <c r="B126" s="69" t="s">
        <v>88</v>
      </c>
      <c r="C126" s="69"/>
      <c r="D126" s="69"/>
      <c r="F126" s="84"/>
    </row>
    <row r="127" spans="1:6">
      <c r="A127" s="16">
        <v>635006</v>
      </c>
      <c r="B127" s="16" t="s">
        <v>134</v>
      </c>
      <c r="C127" s="16">
        <v>0</v>
      </c>
      <c r="D127" s="16">
        <v>200</v>
      </c>
      <c r="E127" s="48"/>
      <c r="F127" s="84"/>
    </row>
    <row r="128" spans="1:6">
      <c r="A128" s="4"/>
      <c r="B128" s="31" t="s">
        <v>135</v>
      </c>
      <c r="C128" s="31">
        <f>SUM(C127,C121,C123,C125)</f>
        <v>752</v>
      </c>
      <c r="D128" s="31">
        <f>SUM(D127,D125,D123,D121)</f>
        <v>1150</v>
      </c>
      <c r="F128" s="84"/>
    </row>
    <row r="129" spans="1:6" ht="15.75">
      <c r="A129" s="80" t="s">
        <v>136</v>
      </c>
      <c r="B129" s="80"/>
      <c r="C129" s="80"/>
      <c r="D129" s="80"/>
      <c r="F129" s="84"/>
    </row>
    <row r="130" spans="1:6">
      <c r="A130" s="6">
        <v>611</v>
      </c>
      <c r="B130" s="69" t="s">
        <v>46</v>
      </c>
      <c r="C130" s="69"/>
      <c r="D130" s="69"/>
      <c r="F130" s="84"/>
    </row>
    <row r="131" spans="1:6">
      <c r="A131" s="4">
        <v>611000</v>
      </c>
      <c r="B131" s="4" t="s">
        <v>137</v>
      </c>
      <c r="C131" s="4">
        <v>56730</v>
      </c>
      <c r="D131" s="40">
        <v>60000</v>
      </c>
      <c r="E131" s="48"/>
      <c r="F131" s="84"/>
    </row>
    <row r="132" spans="1:6">
      <c r="A132" s="4">
        <v>642030</v>
      </c>
      <c r="B132" s="4" t="s">
        <v>138</v>
      </c>
      <c r="C132" s="4">
        <v>2203</v>
      </c>
      <c r="D132" s="40">
        <v>1800</v>
      </c>
      <c r="E132" s="48"/>
      <c r="F132" s="84"/>
    </row>
    <row r="133" spans="1:6">
      <c r="A133" s="8">
        <v>620</v>
      </c>
      <c r="B133" s="73" t="s">
        <v>48</v>
      </c>
      <c r="C133" s="73"/>
      <c r="D133" s="73"/>
      <c r="F133" s="84"/>
    </row>
    <row r="134" spans="1:6">
      <c r="A134" s="4">
        <v>621</v>
      </c>
      <c r="B134" s="4" t="s">
        <v>49</v>
      </c>
      <c r="C134" s="4">
        <v>4055</v>
      </c>
      <c r="D134" s="40">
        <v>4600</v>
      </c>
      <c r="E134" s="48"/>
      <c r="F134" s="84"/>
    </row>
    <row r="135" spans="1:6">
      <c r="A135" s="4">
        <v>623</v>
      </c>
      <c r="B135" s="4" t="s">
        <v>50</v>
      </c>
      <c r="C135" s="4">
        <v>1932</v>
      </c>
      <c r="D135" s="40">
        <v>1500</v>
      </c>
      <c r="E135" s="48"/>
      <c r="F135" s="84"/>
    </row>
    <row r="136" spans="1:6">
      <c r="A136" s="4">
        <v>625001</v>
      </c>
      <c r="B136" s="4" t="s">
        <v>51</v>
      </c>
      <c r="C136" s="4">
        <v>837</v>
      </c>
      <c r="D136" s="40">
        <v>1000</v>
      </c>
      <c r="E136" s="48"/>
      <c r="F136" s="84"/>
    </row>
    <row r="137" spans="1:6">
      <c r="A137" s="4">
        <v>625002</v>
      </c>
      <c r="B137" s="4" t="s">
        <v>52</v>
      </c>
      <c r="C137" s="4">
        <v>8382</v>
      </c>
      <c r="D137" s="40">
        <v>8500</v>
      </c>
      <c r="E137" s="48"/>
      <c r="F137" s="84"/>
    </row>
    <row r="138" spans="1:6">
      <c r="A138" s="4">
        <v>625003</v>
      </c>
      <c r="B138" s="4" t="s">
        <v>53</v>
      </c>
      <c r="C138" s="4">
        <v>479</v>
      </c>
      <c r="D138" s="40">
        <v>800</v>
      </c>
      <c r="E138" s="48"/>
      <c r="F138" s="84"/>
    </row>
    <row r="139" spans="1:6">
      <c r="A139" s="4">
        <v>625004</v>
      </c>
      <c r="B139" s="4" t="s">
        <v>54</v>
      </c>
      <c r="C139" s="4">
        <v>1796</v>
      </c>
      <c r="D139" s="40">
        <v>2000</v>
      </c>
      <c r="E139" s="48"/>
      <c r="F139" s="84"/>
    </row>
    <row r="140" spans="1:6">
      <c r="A140" s="4">
        <v>625005</v>
      </c>
      <c r="B140" s="4" t="s">
        <v>55</v>
      </c>
      <c r="C140" s="4">
        <v>599</v>
      </c>
      <c r="D140" s="40">
        <v>900</v>
      </c>
      <c r="E140" s="48"/>
      <c r="F140" s="84"/>
    </row>
    <row r="141" spans="1:6">
      <c r="A141" s="4">
        <v>625007</v>
      </c>
      <c r="B141" s="4" t="s">
        <v>56</v>
      </c>
      <c r="C141" s="4">
        <v>2844</v>
      </c>
      <c r="D141" s="40">
        <v>3100</v>
      </c>
      <c r="E141" s="48"/>
      <c r="F141" s="84"/>
    </row>
    <row r="142" spans="1:6">
      <c r="A142" s="8">
        <v>631</v>
      </c>
      <c r="B142" s="69" t="s">
        <v>57</v>
      </c>
      <c r="C142" s="69"/>
      <c r="D142" s="69"/>
      <c r="F142" s="84"/>
    </row>
    <row r="143" spans="1:6">
      <c r="A143" s="4">
        <v>631001</v>
      </c>
      <c r="B143" s="4" t="s">
        <v>58</v>
      </c>
      <c r="C143" s="4">
        <v>880</v>
      </c>
      <c r="D143" s="4">
        <v>880</v>
      </c>
      <c r="E143" s="48"/>
      <c r="F143" s="84"/>
    </row>
    <row r="144" spans="1:6">
      <c r="A144" s="8">
        <v>632</v>
      </c>
      <c r="B144" s="69" t="s">
        <v>59</v>
      </c>
      <c r="C144" s="69"/>
      <c r="D144" s="69"/>
      <c r="F144" s="84"/>
    </row>
    <row r="145" spans="1:6">
      <c r="A145" s="4">
        <v>632001</v>
      </c>
      <c r="B145" s="4" t="s">
        <v>60</v>
      </c>
      <c r="C145" s="4">
        <v>1409</v>
      </c>
      <c r="D145" s="40">
        <v>1200</v>
      </c>
      <c r="E145" s="48"/>
      <c r="F145" s="84"/>
    </row>
    <row r="146" spans="1:6">
      <c r="A146" s="4">
        <v>632001</v>
      </c>
      <c r="B146" s="4" t="s">
        <v>61</v>
      </c>
      <c r="C146" s="4">
        <v>2720</v>
      </c>
      <c r="D146" s="40">
        <v>1800</v>
      </c>
      <c r="E146" s="48"/>
      <c r="F146" s="84"/>
    </row>
    <row r="147" spans="1:6">
      <c r="A147" s="4">
        <v>632001</v>
      </c>
      <c r="B147" s="4" t="s">
        <v>62</v>
      </c>
      <c r="C147" s="4">
        <v>203</v>
      </c>
      <c r="D147" s="4">
        <v>250</v>
      </c>
      <c r="E147" s="48"/>
      <c r="F147" s="84"/>
    </row>
    <row r="148" spans="1:6">
      <c r="A148" s="4">
        <v>632003</v>
      </c>
      <c r="B148" s="4" t="s">
        <v>63</v>
      </c>
      <c r="C148" s="4">
        <v>173</v>
      </c>
      <c r="D148" s="40">
        <v>180</v>
      </c>
      <c r="E148" s="48"/>
      <c r="F148" s="84"/>
    </row>
    <row r="149" spans="1:6">
      <c r="A149" s="4">
        <v>632003</v>
      </c>
      <c r="B149" s="4" t="s">
        <v>64</v>
      </c>
      <c r="C149" s="4">
        <v>24</v>
      </c>
      <c r="D149" s="40">
        <v>30</v>
      </c>
      <c r="E149" s="48"/>
      <c r="F149" s="84"/>
    </row>
    <row r="150" spans="1:6">
      <c r="A150" s="8">
        <v>633</v>
      </c>
      <c r="B150" s="69" t="s">
        <v>65</v>
      </c>
      <c r="C150" s="69"/>
      <c r="D150" s="69"/>
      <c r="F150" s="84"/>
    </row>
    <row r="151" spans="1:6">
      <c r="A151" s="4">
        <v>633006</v>
      </c>
      <c r="B151" s="4" t="s">
        <v>139</v>
      </c>
      <c r="C151" s="4">
        <v>580</v>
      </c>
      <c r="D151" s="40">
        <v>500</v>
      </c>
      <c r="E151" s="48"/>
      <c r="F151" s="84"/>
    </row>
    <row r="152" spans="1:6">
      <c r="A152" s="4">
        <v>633006</v>
      </c>
      <c r="B152" s="4" t="s">
        <v>140</v>
      </c>
      <c r="C152" s="4">
        <v>2198</v>
      </c>
      <c r="D152" s="40">
        <v>2000</v>
      </c>
      <c r="E152" s="48"/>
      <c r="F152" s="84"/>
    </row>
    <row r="153" spans="1:6">
      <c r="A153" s="4">
        <v>633006</v>
      </c>
      <c r="B153" s="4" t="s">
        <v>141</v>
      </c>
      <c r="C153" s="4">
        <v>90.8</v>
      </c>
      <c r="D153" s="40">
        <v>100</v>
      </c>
      <c r="E153" s="48"/>
      <c r="F153" s="84"/>
    </row>
    <row r="154" spans="1:6">
      <c r="A154" s="8">
        <v>637</v>
      </c>
      <c r="B154" s="69" t="s">
        <v>92</v>
      </c>
      <c r="C154" s="69"/>
      <c r="D154" s="69"/>
      <c r="F154" s="84"/>
    </row>
    <row r="155" spans="1:6">
      <c r="A155" s="4">
        <v>637004</v>
      </c>
      <c r="B155" s="4" t="s">
        <v>142</v>
      </c>
      <c r="C155" s="4">
        <v>1092</v>
      </c>
      <c r="D155" s="40">
        <v>1000</v>
      </c>
      <c r="E155" s="48"/>
      <c r="F155" s="84"/>
    </row>
    <row r="156" spans="1:6">
      <c r="A156" s="16">
        <v>637014</v>
      </c>
      <c r="B156" s="16" t="s">
        <v>106</v>
      </c>
      <c r="C156" s="16">
        <v>0</v>
      </c>
      <c r="D156" s="16">
        <v>3000</v>
      </c>
      <c r="E156" s="48"/>
      <c r="F156" s="84"/>
    </row>
    <row r="157" spans="1:6">
      <c r="A157" s="16"/>
      <c r="B157" s="16" t="s">
        <v>143</v>
      </c>
      <c r="C157" s="16">
        <v>2714</v>
      </c>
      <c r="D157" s="41">
        <v>1815</v>
      </c>
      <c r="E157" s="48"/>
      <c r="F157" s="84"/>
    </row>
    <row r="158" spans="1:6">
      <c r="A158" s="4"/>
      <c r="B158" s="31" t="s">
        <v>144</v>
      </c>
      <c r="C158" s="31">
        <f>SUM(C155:C156,C151:C153,C145:C147,C148,C149,C143,C134:C141,C132,C131)</f>
        <v>89226.8</v>
      </c>
      <c r="D158" s="31">
        <f>SUM(D155:D157,D151:D153,D145:D149,D143,D135:D141,D134,D131:D132)</f>
        <v>96955</v>
      </c>
      <c r="F158" s="84"/>
    </row>
    <row r="159" spans="1:6">
      <c r="A159" s="32"/>
      <c r="B159" s="79"/>
      <c r="C159" s="79"/>
      <c r="D159" s="79"/>
    </row>
    <row r="160" spans="1:6" ht="18">
      <c r="A160" s="33"/>
      <c r="B160" s="33" t="s">
        <v>145</v>
      </c>
      <c r="C160" s="33"/>
      <c r="D160" s="33">
        <f>SUM(D7,D9:D16,D18,D20:D24,D26:D47,D49:D51,D53:D68,D70:D71,D75:D76,D78,D80,D84,D86,D88,D92:D94,D96,D98,D100,D102,D104:D106,D110:D112,D114:D115,D117,D121,D123,D125,D127,D131:D132,D134:D141,D143,D145:D149,D151:D153,D155:D157)</f>
        <v>249351</v>
      </c>
      <c r="E160" s="50"/>
    </row>
    <row r="161" spans="1:6">
      <c r="A161" s="29"/>
      <c r="B161" s="29"/>
      <c r="C161" s="29"/>
      <c r="D161" s="29"/>
    </row>
    <row r="162" spans="1:6">
      <c r="A162" s="29"/>
      <c r="B162" s="29"/>
      <c r="C162" s="29"/>
      <c r="D162" s="29"/>
    </row>
    <row r="163" spans="1:6">
      <c r="A163" s="29"/>
      <c r="B163" s="29"/>
      <c r="C163" s="29"/>
      <c r="D163" s="29"/>
    </row>
    <row r="164" spans="1:6">
      <c r="A164" s="29"/>
      <c r="B164" s="29"/>
      <c r="C164" s="29"/>
      <c r="D164" s="29"/>
    </row>
    <row r="165" spans="1:6" ht="21">
      <c r="A165" s="34"/>
      <c r="B165" s="39" t="s">
        <v>154</v>
      </c>
      <c r="C165" s="35"/>
    </row>
    <row r="167" spans="1:6">
      <c r="F167" s="84"/>
    </row>
    <row r="168" spans="1:6" ht="15.75">
      <c r="A168" s="36" t="s">
        <v>0</v>
      </c>
      <c r="B168" s="36" t="s">
        <v>146</v>
      </c>
      <c r="C168" s="36" t="s">
        <v>2</v>
      </c>
      <c r="D168" s="36" t="s">
        <v>155</v>
      </c>
      <c r="F168" s="84"/>
    </row>
    <row r="169" spans="1:6">
      <c r="A169" s="37">
        <v>716000</v>
      </c>
      <c r="B169" s="38" t="s">
        <v>147</v>
      </c>
      <c r="C169" s="37">
        <v>1320</v>
      </c>
      <c r="D169" s="42">
        <v>910</v>
      </c>
      <c r="E169" s="85"/>
      <c r="F169" s="84"/>
    </row>
    <row r="170" spans="1:6">
      <c r="A170" s="37">
        <v>716000</v>
      </c>
      <c r="B170" s="37" t="s">
        <v>148</v>
      </c>
      <c r="C170" s="37">
        <v>0</v>
      </c>
      <c r="D170" s="37">
        <v>5000</v>
      </c>
      <c r="E170" s="85"/>
      <c r="F170" s="84"/>
    </row>
    <row r="171" spans="1:6">
      <c r="A171" s="37">
        <v>716000</v>
      </c>
      <c r="B171" s="42" t="s">
        <v>151</v>
      </c>
      <c r="C171" s="37">
        <v>0</v>
      </c>
      <c r="D171" s="37">
        <v>3000</v>
      </c>
      <c r="F171" s="84"/>
    </row>
    <row r="172" spans="1:6">
      <c r="A172" s="37"/>
      <c r="B172" s="86" t="s">
        <v>157</v>
      </c>
      <c r="C172" s="86">
        <f>SUM(C169:C171)</f>
        <v>1320</v>
      </c>
      <c r="D172" s="86">
        <f>SUM(D169:D171)</f>
        <v>8910</v>
      </c>
      <c r="E172" s="51"/>
      <c r="F172" s="84"/>
    </row>
  </sheetData>
  <mergeCells count="44">
    <mergeCell ref="B154:D154"/>
    <mergeCell ref="B159:D159"/>
    <mergeCell ref="A129:D129"/>
    <mergeCell ref="B130:D130"/>
    <mergeCell ref="B133:D133"/>
    <mergeCell ref="B142:D142"/>
    <mergeCell ref="B144:D144"/>
    <mergeCell ref="B150:D150"/>
    <mergeCell ref="B126:D126"/>
    <mergeCell ref="B99:D99"/>
    <mergeCell ref="B101:D101"/>
    <mergeCell ref="B103:D103"/>
    <mergeCell ref="A108:D108"/>
    <mergeCell ref="B109:D109"/>
    <mergeCell ref="B113:D113"/>
    <mergeCell ref="B116:D116"/>
    <mergeCell ref="A119:D119"/>
    <mergeCell ref="B120:D120"/>
    <mergeCell ref="B122:D122"/>
    <mergeCell ref="B124:D124"/>
    <mergeCell ref="B97:D97"/>
    <mergeCell ref="A73:D73"/>
    <mergeCell ref="B74:D74"/>
    <mergeCell ref="B77:D77"/>
    <mergeCell ref="B79:D79"/>
    <mergeCell ref="A82:D82"/>
    <mergeCell ref="B83:D83"/>
    <mergeCell ref="B85:D85"/>
    <mergeCell ref="B87:D87"/>
    <mergeCell ref="A90:D90"/>
    <mergeCell ref="B91:D91"/>
    <mergeCell ref="B95:D95"/>
    <mergeCell ref="B69:D69"/>
    <mergeCell ref="A2:A4"/>
    <mergeCell ref="B2:B4"/>
    <mergeCell ref="C2:D3"/>
    <mergeCell ref="A5:D5"/>
    <mergeCell ref="B6:D6"/>
    <mergeCell ref="B8:D8"/>
    <mergeCell ref="B17:D17"/>
    <mergeCell ref="B19:D19"/>
    <mergeCell ref="B25:D25"/>
    <mergeCell ref="B48:D48"/>
    <mergeCell ref="B52:D5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Hárok1</vt:lpstr>
      <vt:lpstr>Hárok2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</dc:creator>
  <cp:lastModifiedBy>Obec</cp:lastModifiedBy>
  <cp:lastPrinted>2020-03-12T12:56:55Z</cp:lastPrinted>
  <dcterms:created xsi:type="dcterms:W3CDTF">2020-02-27T11:39:44Z</dcterms:created>
  <dcterms:modified xsi:type="dcterms:W3CDTF">2020-05-18T11:43:08Z</dcterms:modified>
</cp:coreProperties>
</file>